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-A\Downloads\"/>
    </mc:Choice>
  </mc:AlternateContent>
  <xr:revisionPtr revIDLastSave="0" documentId="13_ncr:1_{5E9A1C5A-F8DE-4AFD-8837-E27B048EDCAA}" xr6:coauthVersionLast="47" xr6:coauthVersionMax="47" xr10:uidLastSave="{00000000-0000-0000-0000-000000000000}"/>
  <bookViews>
    <workbookView xWindow="-120" yWindow="-120" windowWidth="24240" windowHeight="13140" tabRatio="954" firstSheet="13" activeTab="24" xr2:uid="{00000000-000D-0000-FFFF-FFFF00000000}"/>
  </bookViews>
  <sheets>
    <sheet name="ფორმა N1" sheetId="58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12" r:id="rId16"/>
    <sheet name="ფორმა N7" sheetId="9" r:id="rId17"/>
    <sheet name="ფორმა N 7.1" sheetId="18" r:id="rId18"/>
    <sheet name="ფორმა N8" sheetId="10" r:id="rId19"/>
    <sheet name="ფორმა N8.1" sheetId="16" r:id="rId20"/>
    <sheet name="ფორმა N8.2" sheetId="17" r:id="rId21"/>
    <sheet name="ფორმა 8.3" sheetId="39" r:id="rId22"/>
    <sheet name="ფორმა N 9" sheetId="35" r:id="rId23"/>
    <sheet name="ფორმა N9.1" sheetId="59" r:id="rId24"/>
    <sheet name="შემაჯამებელი ფორმა" sheetId="57" r:id="rId25"/>
    <sheet name="Validation" sheetId="13" state="veryHidden" r:id="rId26"/>
  </sheets>
  <externalReferences>
    <externalReference r:id="rId27"/>
    <externalReference r:id="rId28"/>
    <externalReference r:id="rId29"/>
  </externalReferences>
  <definedNames>
    <definedName name="_xlnm._FilterDatabase" localSheetId="5" hidden="1">'ფორმა 4.2'!$A$9:$J$9</definedName>
    <definedName name="_xlnm._FilterDatabase" localSheetId="0" hidden="1">'ფორმა N1'!$A$8:$M$8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23">#REF!</definedName>
    <definedName name="Date" localSheetId="24">#REF!</definedName>
    <definedName name="Date">#REF!</definedName>
    <definedName name="_xlnm.Print_Area" localSheetId="5">'ფორმა 4.2'!$A$1:$I$26</definedName>
    <definedName name="_xlnm.Print_Area" localSheetId="7">'ფორმა 4.4'!$A$1:$H$46</definedName>
    <definedName name="_xlnm.Print_Area" localSheetId="8">'ფორმა 4.5'!$A$1:$L$48</definedName>
    <definedName name="_xlnm.Print_Area" localSheetId="11">'ფორმა 5.2'!$A$1:$I$37</definedName>
    <definedName name="_xlnm.Print_Area" localSheetId="13">'ფორმა 5.4'!$A$1:$H$45</definedName>
    <definedName name="_xlnm.Print_Area" localSheetId="14">'ფორმა 5.5'!$A$1:$L$48</definedName>
    <definedName name="_xlnm.Print_Area" localSheetId="21">'ფორმა 8.3'!$A$1:$I$35</definedName>
    <definedName name="_xlnm.Print_Area" localSheetId="17">'ფორმა N 7.1'!$A$1:$H$51</definedName>
    <definedName name="_xlnm.Print_Area" localSheetId="22">'ფორმა N 9'!$A$1:$I$48</definedName>
    <definedName name="_xlnm.Print_Area" localSheetId="0">'ფორმა N1'!$A$1:$N$23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N4.1'!$A$1:$F$38</definedName>
    <definedName name="_xlnm.Print_Area" localSheetId="9">'ფორმა N5'!$A$1:$D$87</definedName>
    <definedName name="_xlnm.Print_Area" localSheetId="10">'ფორმა N5.1'!$A$1:$D$42</definedName>
    <definedName name="_xlnm.Print_Area" localSheetId="15">'ფორმა N6'!$A$1:$D$90</definedName>
    <definedName name="_xlnm.Print_Area" localSheetId="16">'ფორმა N7'!$A$1:$J$23</definedName>
    <definedName name="_xlnm.Print_Area" localSheetId="18">'ფორმა N8'!$A$1:$K$52</definedName>
    <definedName name="_xlnm.Print_Area" localSheetId="19">'ფორმა N8.1'!$A$1:$H$35</definedName>
    <definedName name="_xlnm.Print_Area" localSheetId="20">'ფორმა N8.2'!$A$1:$I$20</definedName>
    <definedName name="_xlnm.Print_Area" localSheetId="24">'შემაჯამებელი ფორმა'!$A$1:$C$35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7" l="1"/>
  <c r="C19" i="57"/>
  <c r="C21" i="57"/>
  <c r="C23" i="57"/>
  <c r="C25" i="57"/>
  <c r="C13" i="57"/>
  <c r="D10" i="47" l="1"/>
  <c r="C10" i="47"/>
  <c r="D12" i="40"/>
  <c r="C12" i="40"/>
  <c r="A6" i="57"/>
  <c r="C2" i="57"/>
  <c r="I2" i="35"/>
  <c r="I2" i="39"/>
  <c r="I2" i="17"/>
  <c r="H2" i="16"/>
  <c r="I2" i="10"/>
  <c r="G2" i="18"/>
  <c r="I2" i="9"/>
  <c r="K3" i="46"/>
  <c r="G2" i="45"/>
  <c r="G2" i="44"/>
  <c r="I2" i="43"/>
  <c r="C2" i="27"/>
  <c r="C2" i="47"/>
  <c r="K3" i="55"/>
  <c r="G2" i="34"/>
  <c r="G2" i="30"/>
  <c r="I2" i="29"/>
  <c r="C2" i="26"/>
  <c r="C2" i="40"/>
  <c r="C2" i="7"/>
  <c r="C2" i="3"/>
  <c r="A5" i="59"/>
  <c r="A5" i="35"/>
  <c r="A5" i="39"/>
  <c r="A5" i="17"/>
  <c r="A5" i="16"/>
  <c r="A5" i="10"/>
  <c r="A5" i="18"/>
  <c r="A5" i="9"/>
  <c r="A5" i="12"/>
  <c r="A6" i="46"/>
  <c r="A5" i="45"/>
  <c r="A5" i="44"/>
  <c r="A5" i="43"/>
  <c r="A6" i="27"/>
  <c r="A5" i="47"/>
  <c r="A6" i="55"/>
  <c r="A5" i="34"/>
  <c r="A5" i="30"/>
  <c r="A5" i="29"/>
  <c r="A6" i="26"/>
  <c r="A7" i="40"/>
  <c r="A5" i="7"/>
  <c r="A5" i="3"/>
  <c r="M33" i="59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C12" i="57"/>
  <c r="I38" i="35"/>
  <c r="K35" i="55"/>
  <c r="I34" i="44"/>
  <c r="H34" i="44"/>
  <c r="D31" i="7"/>
  <c r="C31" i="7"/>
  <c r="D27" i="7"/>
  <c r="D26" i="7" s="1"/>
  <c r="C27" i="7"/>
  <c r="C26" i="7"/>
  <c r="D19" i="7"/>
  <c r="C19" i="7"/>
  <c r="D16" i="7"/>
  <c r="C16" i="7"/>
  <c r="C10" i="7" s="1"/>
  <c r="C9" i="7" s="1"/>
  <c r="D12" i="7"/>
  <c r="C12" i="7"/>
  <c r="D10" i="7"/>
  <c r="D9" i="7" s="1"/>
  <c r="D31" i="3"/>
  <c r="C31" i="3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/>
  <c r="D14" i="47" s="1"/>
  <c r="D9" i="47" s="1"/>
  <c r="C24" i="47"/>
  <c r="C18" i="47" s="1"/>
  <c r="C14" i="47" s="1"/>
  <c r="C9" i="47" s="1"/>
  <c r="D15" i="47"/>
  <c r="C15" i="47"/>
  <c r="K35" i="46"/>
  <c r="H34" i="45"/>
  <c r="G34" i="45"/>
  <c r="I25" i="43"/>
  <c r="H25" i="43"/>
  <c r="G25" i="43"/>
  <c r="D27" i="3"/>
  <c r="C27" i="3"/>
  <c r="C12" i="3"/>
  <c r="I15" i="29"/>
  <c r="D76" i="40"/>
  <c r="D67" i="40"/>
  <c r="D61" i="40"/>
  <c r="C61" i="40"/>
  <c r="D56" i="40"/>
  <c r="C56" i="40"/>
  <c r="D50" i="40"/>
  <c r="C50" i="40"/>
  <c r="D39" i="40"/>
  <c r="C11" i="57" s="1"/>
  <c r="C39" i="40"/>
  <c r="D35" i="40"/>
  <c r="C35" i="40"/>
  <c r="D26" i="40"/>
  <c r="D20" i="40"/>
  <c r="D16" i="40" s="1"/>
  <c r="D11" i="40" s="1"/>
  <c r="C10" i="57" s="1"/>
  <c r="C26" i="40"/>
  <c r="C20" i="40" s="1"/>
  <c r="D17" i="40"/>
  <c r="C14" i="57" s="1"/>
  <c r="C17" i="40"/>
  <c r="C16" i="40" s="1"/>
  <c r="C11" i="40" s="1"/>
  <c r="A6" i="40"/>
  <c r="H39" i="10"/>
  <c r="H36" i="10"/>
  <c r="H32" i="10"/>
  <c r="H24" i="10"/>
  <c r="H19" i="10"/>
  <c r="H17" i="10"/>
  <c r="H14" i="10"/>
  <c r="A4" i="39"/>
  <c r="A4" i="35"/>
  <c r="H34" i="34"/>
  <c r="G34" i="34"/>
  <c r="A4" i="34"/>
  <c r="I35" i="30"/>
  <c r="H35" i="30"/>
  <c r="A4" i="30"/>
  <c r="H15" i="29"/>
  <c r="G15" i="29"/>
  <c r="A4" i="29"/>
  <c r="D25" i="27"/>
  <c r="C25" i="27"/>
  <c r="A5" i="27"/>
  <c r="D24" i="26"/>
  <c r="C24" i="26"/>
  <c r="A5" i="26"/>
  <c r="G39" i="18"/>
  <c r="G40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/>
  <c r="H9" i="10"/>
  <c r="C64" i="12"/>
  <c r="D64" i="12"/>
  <c r="A4" i="17"/>
  <c r="A4" i="16"/>
  <c r="A4" i="10"/>
  <c r="A4" i="9"/>
  <c r="A4" i="12"/>
  <c r="A4" i="7"/>
  <c r="J24" i="10"/>
  <c r="I24" i="10"/>
  <c r="G24" i="10"/>
  <c r="F24" i="10"/>
  <c r="E24" i="10"/>
  <c r="D24" i="10"/>
  <c r="C24" i="10"/>
  <c r="B24" i="10"/>
  <c r="I39" i="10"/>
  <c r="I36" i="10" s="1"/>
  <c r="I32" i="10"/>
  <c r="I19" i="10"/>
  <c r="I17" i="10" s="1"/>
  <c r="I9" i="10" s="1"/>
  <c r="I14" i="10"/>
  <c r="I10" i="10"/>
  <c r="G39" i="10"/>
  <c r="G36" i="10" s="1"/>
  <c r="G32" i="10"/>
  <c r="G19" i="10"/>
  <c r="G17" i="10"/>
  <c r="G14" i="10"/>
  <c r="G9" i="10" s="1"/>
  <c r="G10" i="10"/>
  <c r="E39" i="10"/>
  <c r="E36" i="10"/>
  <c r="E32" i="10"/>
  <c r="E19" i="10"/>
  <c r="E17" i="10"/>
  <c r="E14" i="10"/>
  <c r="E9" i="10" s="1"/>
  <c r="E10" i="10"/>
  <c r="C39" i="10"/>
  <c r="C36" i="10"/>
  <c r="C32" i="10"/>
  <c r="C19" i="10"/>
  <c r="C17" i="10" s="1"/>
  <c r="C14" i="10"/>
  <c r="C10" i="10"/>
  <c r="D45" i="12"/>
  <c r="C45" i="12"/>
  <c r="D34" i="12"/>
  <c r="C34" i="12"/>
  <c r="D11" i="12"/>
  <c r="C11" i="12"/>
  <c r="J39" i="10"/>
  <c r="J36" i="10"/>
  <c r="F39" i="10"/>
  <c r="F36" i="10" s="1"/>
  <c r="D39" i="10"/>
  <c r="D36" i="10"/>
  <c r="B39" i="10"/>
  <c r="B36" i="10" s="1"/>
  <c r="J32" i="10"/>
  <c r="F32" i="10"/>
  <c r="D32" i="10"/>
  <c r="B32" i="10"/>
  <c r="J19" i="10"/>
  <c r="J17" i="10"/>
  <c r="F19" i="10"/>
  <c r="F17" i="10" s="1"/>
  <c r="D19" i="10"/>
  <c r="D17" i="10"/>
  <c r="B19" i="10"/>
  <c r="B17" i="10" s="1"/>
  <c r="B9" i="10" s="1"/>
  <c r="J14" i="10"/>
  <c r="F14" i="10"/>
  <c r="D14" i="10"/>
  <c r="B14" i="10"/>
  <c r="J10" i="10"/>
  <c r="J9" i="10" s="1"/>
  <c r="F10" i="10"/>
  <c r="F9" i="10" s="1"/>
  <c r="D10" i="10"/>
  <c r="D9" i="10" s="1"/>
  <c r="B10" i="10"/>
  <c r="D19" i="3"/>
  <c r="C19" i="3"/>
  <c r="D16" i="3"/>
  <c r="C24" i="57" s="1"/>
  <c r="C16" i="3"/>
  <c r="D12" i="3"/>
  <c r="D10" i="3" s="1"/>
  <c r="C18" i="57" s="1"/>
  <c r="C26" i="3"/>
  <c r="D26" i="3"/>
  <c r="C10" i="12"/>
  <c r="C44" i="12"/>
  <c r="D9" i="3"/>
  <c r="C9" i="10" l="1"/>
  <c r="C9" i="3"/>
  <c r="D44" i="12"/>
  <c r="C10" i="3"/>
  <c r="D10" i="12"/>
</calcChain>
</file>

<file path=xl/sharedStrings.xml><?xml version="1.0" encoding="utf-8"?>
<sst xmlns="http://schemas.openxmlformats.org/spreadsheetml/2006/main" count="1039" uniqueCount="555">
  <si>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</si>
  <si>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</si>
  <si>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</si>
  <si>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</si>
  <si>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</si>
  <si>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</si>
  <si>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</si>
  <si>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</si>
  <si>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</si>
  <si>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</si>
  <si>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</si>
  <si>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</si>
  <si>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</si>
  <si>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</si>
  <si>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</si>
  <si>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</si>
  <si>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</si>
  <si>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</si>
  <si>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</si>
  <si>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</si>
  <si>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</si>
  <si>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</si>
  <si>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</si>
  <si>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</si>
  <si>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</si>
  <si>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</si>
  <si>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</si>
  <si>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</si>
  <si>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</si>
  <si>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</si>
  <si>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</si>
  <si>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</si>
  <si>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</si>
  <si>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</si>
  <si>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</si>
  <si>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</si>
  <si>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</si>
  <si>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</si>
  <si>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</si>
  <si>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</si>
  <si>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</si>
  <si>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</si>
  <si>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</si>
  <si>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</si>
  <si>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</si>
  <si>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</si>
  <si>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</si>
  <si>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</si>
  <si>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</si>
  <si>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</si>
  <si>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</si>
  <si>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</si>
  <si>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</si>
  <si>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</si>
  <si>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</si>
  <si>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</si>
  <si>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</si>
  <si>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</si>
  <si>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</si>
  <si>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</si>
  <si>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</si>
  <si>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</si>
  <si>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</si>
  <si>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</si>
  <si>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</si>
  <si>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</si>
  <si>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</si>
  <si>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</si>
  <si>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</si>
  <si>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</si>
  <si>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</si>
  <si>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</si>
  <si>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</si>
  <si>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</si>
  <si>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</si>
  <si>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</si>
  <si>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</si>
  <si>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</si>
  <si>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</si>
  <si>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</si>
  <si>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</si>
  <si>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</si>
  <si>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</si>
  <si>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</si>
  <si>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</si>
  <si>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</si>
  <si>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</si>
  <si>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</si>
  <si>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</si>
  <si>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</si>
  <si>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</si>
  <si>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</si>
  <si>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</si>
  <si>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</si>
  <si>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</si>
  <si>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</si>
  <si>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</si>
  <si>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</si>
  <si>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</si>
  <si>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</si>
  <si>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</si>
  <si>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</si>
  <si>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</si>
  <si>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</si>
  <si>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</si>
  <si>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</si>
  <si>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</si>
  <si>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</si>
  <si>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</si>
  <si>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</si>
  <si>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</si>
  <si>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</si>
  <si>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</si>
  <si>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</si>
  <si>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</si>
  <si>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</si>
  <si>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</si>
  <si>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</si>
  <si>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</si>
  <si>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</si>
  <si>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</si>
  <si>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</si>
  <si>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</si>
  <si>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</si>
  <si>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</si>
  <si>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</si>
  <si>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</si>
  <si>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</si>
  <si>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</si>
  <si>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</si>
  <si>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</si>
  <si>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</si>
  <si>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</si>
  <si>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</si>
  <si>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</si>
  <si>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</si>
  <si>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</si>
  <si>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</si>
  <si>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</si>
  <si>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</si>
  <si>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</si>
  <si>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</si>
  <si>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</si>
  <si>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</si>
  <si>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</si>
  <si>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</si>
  <si>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</si>
  <si>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</si>
  <si>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</si>
  <si>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</si>
  <si>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</si>
  <si>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</si>
  <si>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</si>
  <si>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</si>
  <si>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</si>
  <si>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</si>
  <si>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</si>
  <si>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</si>
  <si>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</si>
  <si>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</si>
  <si>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</si>
  <si>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</si>
  <si>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</si>
  <si>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</si>
  <si>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</si>
  <si>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</si>
  <si>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</si>
  <si>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</si>
  <si>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</si>
  <si>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</si>
  <si>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</si>
  <si>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</si>
  <si>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</si>
  <si>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</si>
  <si>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</si>
  <si>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</si>
  <si>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</si>
  <si>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</si>
  <si>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</si>
  <si>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</si>
  <si>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</si>
  <si>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</si>
  <si>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</si>
  <si>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</si>
  <si>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</si>
  <si>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</si>
  <si>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</si>
  <si>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</si>
  <si>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</si>
  <si>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</si>
  <si>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</si>
  <si>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</si>
  <si>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</si>
  <si>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</si>
  <si>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</si>
  <si>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</si>
  <si>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</si>
  <si>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</si>
  <si>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</si>
  <si>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</si>
  <si>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</si>
  <si>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</si>
  <si>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</si>
  <si>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</si>
  <si>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</si>
  <si>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</si>
  <si>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</si>
  <si>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</si>
  <si>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შემოსავლის ტიპი</t>
  </si>
  <si>
    <t>პირადი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</si>
  <si>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</si>
  <si>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</si>
  <si>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</si>
  <si>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</si>
  <si>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</si>
  <si>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</si>
  <si>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</si>
  <si>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</si>
  <si>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</si>
  <si>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</si>
  <si>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</si>
  <si>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</si>
  <si>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</si>
  <si>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</si>
  <si>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</si>
  <si>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</si>
  <si>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</si>
  <si>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</si>
  <si>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</si>
  <si>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</si>
  <si>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</si>
  <si>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</si>
  <si>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</si>
  <si>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</si>
  <si>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</si>
  <si>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</si>
  <si>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</si>
  <si>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</si>
  <si>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</si>
  <si>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</si>
  <si>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</si>
  <si>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</si>
  <si>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</si>
  <si>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</si>
  <si>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</si>
  <si>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</si>
  <si>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</si>
  <si>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</si>
  <si>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</si>
  <si>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</si>
  <si>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</si>
  <si>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</si>
  <si>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</si>
  <si>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</si>
  <si>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</si>
  <si>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</si>
  <si>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</si>
  <si>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</si>
  <si>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</si>
  <si>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</si>
  <si>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</si>
  <si>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</si>
  <si>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</si>
  <si>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</si>
  <si>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</si>
  <si>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</si>
  <si>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</si>
  <si>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</si>
  <si>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</si>
  <si>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</si>
  <si>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</si>
  <si>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</si>
  <si>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</si>
  <si>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</si>
  <si>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</si>
  <si>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</si>
  <si>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</si>
  <si>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</si>
  <si>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</si>
  <si>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</si>
  <si>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</si>
  <si>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</si>
  <si>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</si>
  <si>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</si>
  <si>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</si>
  <si>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</si>
  <si>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</si>
  <si>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</si>
  <si>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</si>
  <si>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</si>
  <si>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</si>
  <si>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</si>
  <si>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</si>
  <si>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</si>
  <si>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</si>
  <si>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</si>
  <si>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</si>
  <si>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</si>
  <si>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</si>
  <si>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</si>
  <si>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</si>
  <si>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</si>
  <si>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</si>
  <si>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</si>
  <si>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</si>
  <si>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</si>
  <si>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</si>
  <si>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</si>
  <si>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</si>
  <si>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</si>
  <si>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</si>
  <si>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</si>
  <si>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პოზიცია</t>
  </si>
  <si>
    <t>სულ *</t>
  </si>
  <si>
    <t>ხელფასი</t>
  </si>
  <si>
    <t>განაცემის ტიპი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</si>
  <si>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</si>
  <si>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</si>
  <si>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</si>
  <si>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</si>
  <si>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</si>
  <si>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</si>
  <si>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</si>
  <si>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</si>
  <si>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</si>
  <si>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</si>
  <si>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</si>
  <si>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</si>
  <si>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</si>
  <si>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</si>
  <si>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</si>
  <si>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</si>
  <si>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</si>
  <si>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</si>
  <si>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</si>
  <si>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</si>
  <si>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</si>
  <si>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</si>
  <si>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</si>
  <si>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</si>
  <si>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</si>
  <si>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</si>
  <si>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</si>
  <si>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</si>
  <si>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</si>
  <si>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</si>
  <si>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</si>
  <si>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</si>
  <si>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</si>
  <si>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</si>
  <si>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</si>
  <si>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</si>
  <si>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</si>
  <si>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</si>
  <si>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</si>
  <si>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</si>
  <si>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</si>
  <si>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</si>
  <si>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</si>
  <si>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</si>
  <si>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</si>
  <si>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</si>
  <si>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</si>
  <si>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</si>
  <si>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</si>
  <si>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</si>
  <si>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</si>
  <si>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</si>
  <si>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საკონტრაქტო წლიური საპროცენტო განაკვეთი</t>
  </si>
  <si>
    <t>სესხის დაფარვის პირობები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</si>
  <si>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</si>
  <si>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</si>
  <si>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</si>
  <si>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</si>
  <si>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</si>
  <si>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</si>
  <si>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</si>
  <si>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</si>
  <si>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</si>
  <si>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</si>
  <si>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</si>
  <si>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</si>
  <si>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</si>
  <si>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</si>
  <si>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1.2.1.3</t>
  </si>
  <si>
    <t>სულ:*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</si>
  <si>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</si>
  <si>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</si>
  <si>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</si>
  <si>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</si>
  <si>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</si>
  <si>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</si>
  <si>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</si>
  <si>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</si>
  <si>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</si>
  <si>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</si>
  <si>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</si>
  <si>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</si>
  <si>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</si>
  <si>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</si>
  <si>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</si>
  <si>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</si>
  <si>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</si>
  <si>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</si>
  <si>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</si>
  <si>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</si>
  <si>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</si>
  <si>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</si>
  <si>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</si>
  <si>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</si>
  <si>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</si>
  <si>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</si>
  <si>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</si>
  <si>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მივლინება</t>
  </si>
  <si>
    <t>ფორმა N4.5 - რეკლამის ხარჯი</t>
  </si>
  <si>
    <t>ლექციების, გამოფენების და სხვა საჯარო ღონისძიებების მოწყობით მიღებული შემოსავლები</t>
  </si>
  <si>
    <t>რეკლამირებული სუბიექტი***</t>
  </si>
  <si>
    <t>*</t>
  </si>
  <si>
    <t xml:space="preserve">რეკლამის ჯამური ხარჯი </t>
  </si>
  <si>
    <t>სატელევიზიო რეკლამა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</si>
  <si>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</si>
  <si>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</si>
  <si>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</si>
  <si>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</si>
  <si>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</si>
  <si>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</si>
  <si>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</si>
  <si>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</si>
  <si>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</si>
  <si>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</si>
  <si>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</si>
  <si>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</si>
  <si>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</si>
  <si>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</si>
  <si>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საგამომცემლო საქმიანობიდან მიღებული თანხები</t>
  </si>
  <si>
    <t>საბანკო დაწესებულება</t>
  </si>
  <si>
    <t xml:space="preserve"> საბანკო ანგარიშის ნომერი</t>
  </si>
  <si>
    <t>**</t>
  </si>
  <si>
    <t>***</t>
  </si>
  <si>
    <t>****</t>
  </si>
  <si>
    <t>სხვა არაფულადი შემოსავლები (მათ შორის მოგება კურსთაშორისი სხვაობიდან)</t>
  </si>
  <si>
    <r>
      <t xml:space="preserve">გარე რეკლამის ხარჯი </t>
    </r>
    <r>
      <rPr>
        <b/>
        <sz val="10"/>
        <rFont val="Sylfaen"/>
        <family val="1"/>
      </rPr>
      <t>*</t>
    </r>
  </si>
  <si>
    <t>დანიშნულება</t>
  </si>
  <si>
    <t>ადგილი</t>
  </si>
  <si>
    <t>პერიოდი (დღეებში)</t>
  </si>
  <si>
    <t>ხარჯი</t>
  </si>
  <si>
    <t xml:space="preserve">ფაქტობრივი </t>
  </si>
  <si>
    <t xml:space="preserve">საკასო </t>
  </si>
  <si>
    <t>პირადი ნომერი / საიდენტიფიკაციო კოდი</t>
  </si>
  <si>
    <t>განსხვავებული სქესის წარმომადგენელთათვის გათვალისწინებული დანამატი</t>
  </si>
  <si>
    <t xml:space="preserve">ფორმა N4 - ხარჯები </t>
  </si>
  <si>
    <t>(საარჩევნო კამპანიის ფონდის ხარჯების გარდა)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</si>
  <si>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</si>
  <si>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4-ში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</si>
  <si>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N4.1 ივსება მხოლოდ იმ შემთხვევაში, თუ ფორმა N4-ში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</si>
  <si>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rPr>
        <b/>
        <sz val="10"/>
        <rFont val="Sylfaen"/>
        <family val="1"/>
      </rPr>
      <t xml:space="preserve"> 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1.1.1 და N 1.1.2 მუხლების შესაბამის მნიშვნელობათა ჯამს.</t>
    </r>
  </si>
  <si>
    <t>სულ: *</t>
  </si>
  <si>
    <t>სესხის ოდენობა</t>
  </si>
  <si>
    <t>სესხის ვადა (თვეების რაოდენ.)</t>
  </si>
  <si>
    <t>სესხის უზრუნვ.</t>
  </si>
  <si>
    <t>თავდებობა (კი/არა)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</si>
  <si>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N4-ში და N5-ში წარმოდგენილი N1.3 მუხლების შესაბამის მნიშვნელობათა ჯამს</t>
    </r>
  </si>
  <si>
    <r>
      <rPr>
        <b/>
        <sz val="10"/>
        <rFont val="Sylfaen"/>
        <family val="1"/>
      </rPr>
      <t xml:space="preserve">** </t>
    </r>
    <r>
      <rPr>
        <sz val="10"/>
        <rFont val="Sylfaen"/>
        <family val="1"/>
      </rPr>
      <t>ბეჭდური და ინტერნეტ რეკლამის შემთხვევაში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</si>
  <si>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N4-ში წარმოდგენილი N 1.2.8 მუხლის  შესაბამის მნიშვნელობებს</t>
    </r>
  </si>
  <si>
    <r>
      <t xml:space="preserve">***** </t>
    </r>
    <r>
      <rPr>
        <sz val="10"/>
        <rFont val="Sylfaen"/>
        <family val="1"/>
      </rPr>
      <t>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</si>
  <si>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</si>
  <si>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N5.1 ივსება მხოლოდ იმ შემთხვევაში, თუ ფორმა N5-ში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</si>
  <si>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5-ში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</si>
  <si>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</si>
  <si>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1.2.1 მუხლის  შესაბამის მნიშვნელობებს.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</si>
  <si>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 N1.3 მუხლის შესაბამის მნიშვნელობებს.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</si>
  <si>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წარმოდგენილი N 1.2.8 მუხლის  შესაბამის მნიშვნელობებს</t>
    </r>
  </si>
  <si>
    <t>ფორმა N 9.1 - სესხი/კრედიტი *</t>
  </si>
  <si>
    <t>სულ *:</t>
  </si>
  <si>
    <t>შემაჯამებელი ფორმა</t>
  </si>
  <si>
    <t>ფორმა N8.1 - უძრავი ქონების რეესტრი</t>
  </si>
  <si>
    <t>შემომწირველი/საწევრო შენატანის განმახორციელებელი პირი</t>
  </si>
  <si>
    <t xml:space="preserve"> მითითებულ ველში ივსება შემოსავლის შესაბამისი ტიპი - შემოწირულება ან საწევრო შენატანი.</t>
  </si>
  <si>
    <t xml:space="preserve">მითითებულ ველში ივსება შესაბამისი მონაცემი შემომწირველის (ფიზიკური პირი ან იურიდიული პირი) ან საწევრო შენატანის განმახორციელებელი პირის (ფიზიკური პირი) შესახებ. </t>
  </si>
  <si>
    <t>ფორმა N2 - შემოსავლები (საარჩევნო კამპანიის ფონდის სახსრების გარდა)</t>
  </si>
  <si>
    <t>საწესდებო მიზნებიდან გამომდინარე სხვა საქმიანობიდან მიღებული თანხები</t>
  </si>
  <si>
    <t>საწესდებო მიზნებიდან გამომდინარე და სხვა საქმიანობიდან მიღებული თანხები</t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</si>
  <si>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კანდიდატის,საარჩევნო სუბიექტის, განცხადებული საარჩევნო მიზნის მქონე პირის ვინაობა/დასახელება</t>
    </r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</si>
  <si>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 საარჩევნო სუბიექტის,განცხადებული საარჩევნო მიზნის მქონე პირის ვინაობა/დასახელება</t>
    </r>
  </si>
  <si>
    <t>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შესახებ.</t>
  </si>
  <si>
    <t>*****</t>
  </si>
  <si>
    <t>ფორმა N5.2 - შრომის ანაზღაურება (ხელფასი ან ნებისმიერი სხვა ანაზღაურება, რომელსაც იღებს დასაქმებული დამსაქმებლისგან სამუშაოს შესრულების სანაცვლოდ)</t>
  </si>
  <si>
    <t>სხვა ანაზღაურება</t>
  </si>
  <si>
    <t xml:space="preserve">ფორმა N5.4 - სხვა განაცემები ფიზიკურ პირებზე (შრომის ანაზღაურების გარდა) </t>
  </si>
  <si>
    <t>არაფულადი ფორმით ***</t>
  </si>
  <si>
    <t>მითითებულ ველში ივსება შემოწირულების სახით მიღებული ქონების შესახებ დეტალური ინფორმაცია (მაგ.: მიწის ფართობი, ადგილმდებარეობა, საკადასტრო კოდი და ა.შ.)</t>
  </si>
  <si>
    <t>თავდები პირის (ფიზიკური/იურიდიული) სახელი, გვარი/სახელწოდება</t>
  </si>
  <si>
    <r>
      <t xml:space="preserve">* </t>
    </r>
    <r>
      <rPr>
        <sz val="10"/>
        <rFont val="Arial"/>
        <family val="2"/>
      </rPr>
      <t>"მოქალაქეთა პოლიტიკური გაერთიანებების შესახებ" საქართველოს ორგანული კანონის 25-ე მუხლის მე-5 პუნქტის თანახმად,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განმავლობაში.</t>
    </r>
  </si>
  <si>
    <t>ფორმა N9 - ვალდებულებების რეესტრი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</si>
  <si>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სულ ვალდებულებები უნდა ედრებოდეს ფორმა N6-ში წარმოდგენილ ვალდებულებების შესაბამის ანგარიშთა ნაშთებს საანგარიშგებო პერიოდის ბოლოს.</t>
    </r>
  </si>
  <si>
    <t>ფორმა N8.3 - იჯარით/ქირით აღებული სხვა მოძრავი ქონების რეესტრი</t>
  </si>
  <si>
    <t>ფორმა N8.2 - სატრანსპორტო საშუალებების რეესტრი</t>
  </si>
  <si>
    <t>ფორმა N8 - არაფინანსური აქტივები</t>
  </si>
  <si>
    <t>ფორმა N7.1 - ნაღდი ფულით განხორციელებულ სალაროს ოპერაციათა რეესტრი</t>
  </si>
  <si>
    <t>ფორმა N7 - საბანკო ანგარიშები</t>
  </si>
  <si>
    <t>ფორმა N6 - საბალანსო ანგარიშგება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</si>
  <si>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კანდიდატი,საარჩევნო სუბიექტი, გაცხადებეული საარჩევნო მიზნის მქონე პირი) ან შემომწირველი, რომელის შესახებ ინფორმაცია ასევე უნდა აისახოს ფორმა N1-ში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</si>
  <si>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 საარჩევნო სუბიექტი, გაცხადებეული საარჩევნო მიზნის მქონე პირი)  ან შემომწირველი, რომელის შესახებ ინფორმაცია ასევე უნდა აისახოს ფორმა N1-ში</t>
    </r>
  </si>
  <si>
    <t xml:space="preserve">ფორმა N4.4 - სხვა განაცემები ფიზიკურ პირებზე (შრომის ანაზღაურების გარდა) 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</si>
  <si>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1.2.1  მუხლის შესაბამისი მნიშვნელობის ჯამს</t>
    </r>
  </si>
  <si>
    <t>სიმბოლიკის დამზადებით და გავრცელებით მიღებული შემოსავლები</t>
  </si>
  <si>
    <r>
      <t xml:space="preserve"> </t>
    </r>
    <r>
      <rPr>
        <b/>
        <sz val="8"/>
        <rFont val="Sylfaen"/>
        <family val="1"/>
      </rPr>
      <t>არამატერიალური</t>
    </r>
    <r>
      <rPr>
        <b/>
        <sz val="9"/>
        <rFont val="Sylfaen"/>
        <family val="1"/>
      </rPr>
      <t xml:space="preserve"> ფასეულობა *****</t>
    </r>
  </si>
  <si>
    <t>შემოსავლის ტიპი *</t>
  </si>
  <si>
    <t xml:space="preserve">ფორმა N1  შემოწირულებები და საწევრო შენატანები </t>
  </si>
  <si>
    <t>ფიზიკური პირის სახელი და გვარი / იურიდიული პირის დასახელება **</t>
  </si>
  <si>
    <t>მითითებულ ველში ივსება შემოწირულების სახით მიღებული არამატერიალური ფასეულობა (მათ შორის შეღავათიანი კრედიტი).</t>
  </si>
  <si>
    <t>ფორმა N4.2 - შრომის ანაზღაურება (ხელფასი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სანაცვლოდ)</t>
  </si>
  <si>
    <t xml:space="preserve">   2.1 ნედლეული და მასალები</t>
  </si>
  <si>
    <t>არაფულად ფორმაში იგულისხმება უსასყიდლოდ ან ფასდაკლებით/შეღავათიანი პირობებით მიღებული მატერიალური (უძრავი და მოძრავი ნივთი) ან არამატერიალური ფასეულობა (მათ შორის შეღავათიანი კრედიტი) და მომსახურება. შემოწირულების ოდენობა უნდა განისაზღვროს ქონების ან მომსახურების საბაზრო ღირებულების მიხედვით. სსიპ - ანტიკორუფციული ბიურო უფლებამოსილია გადაამოწმოს ქონების/ მომსახურების საბაზრო ღირებულება და  საჭიროების შემთხვევაში მოითხოვოს შესაბამისი კორექტირება.</t>
  </si>
  <si>
    <t>01/01/2023-31/12/2023</t>
  </si>
  <si>
    <t>მპგ "საქართველოს ქრისტიან-კონსერვატიული პარტია"</t>
  </si>
  <si>
    <t>15.02.2023</t>
  </si>
  <si>
    <t>16.06.2023</t>
  </si>
  <si>
    <t>არაფულადი შემოწირულობა</t>
  </si>
  <si>
    <t>შოთა მალაშხია</t>
  </si>
  <si>
    <t>მათე მალაშხია</t>
  </si>
  <si>
    <t>01020002238</t>
  </si>
  <si>
    <t>01019072624</t>
  </si>
  <si>
    <t>ა/მფოლკსვაგენ პასატი, გ.წ.2005, ML789MM</t>
  </si>
  <si>
    <t>ა/მTOYOTA CAMRY, გ.წ.2018, SQ001KP</t>
  </si>
  <si>
    <t>თხოვება 1 წლით, პერიოდი 15.02.2023 - 14.02.2024 წ.წ.</t>
  </si>
  <si>
    <t>თხოვება 1 წლით, პერიოდი 16.06.2023 - 15.06.2024 წ.წ.</t>
  </si>
  <si>
    <t>შოთა</t>
  </si>
  <si>
    <t>მალაშხია</t>
  </si>
  <si>
    <t>ინგა</t>
  </si>
  <si>
    <t>ქარაია</t>
  </si>
  <si>
    <t>ზურაბ</t>
  </si>
  <si>
    <t>გარუჩავა</t>
  </si>
  <si>
    <t>მაია</t>
  </si>
  <si>
    <t>ალექსიშვილი</t>
  </si>
  <si>
    <t>51001001834</t>
  </si>
  <si>
    <t>01007004106</t>
  </si>
  <si>
    <t>01008028114</t>
  </si>
  <si>
    <t>თავმჯდომარე</t>
  </si>
  <si>
    <t>კომიტეტის წევრი</t>
  </si>
  <si>
    <t>მძღოლი</t>
  </si>
  <si>
    <t>ბუღალტერი</t>
  </si>
  <si>
    <t>თიბისი</t>
  </si>
  <si>
    <t>GE09TB7642636080100006</t>
  </si>
  <si>
    <t>მოქმედი</t>
  </si>
  <si>
    <t>GE09TB7642636080100002</t>
  </si>
  <si>
    <t>USD</t>
  </si>
  <si>
    <t>ფოლკსვაგენი</t>
  </si>
  <si>
    <t>პასატი</t>
  </si>
  <si>
    <t>მსუბუქი ავტომანქანა</t>
  </si>
  <si>
    <t>ტოიოტა</t>
  </si>
  <si>
    <t>ქამრი</t>
  </si>
  <si>
    <t>SQ001KP</t>
  </si>
  <si>
    <t>თხოვება</t>
  </si>
  <si>
    <t>ML789MM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</si>
</sst>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family val="2"/>
    </font>
    <font>
      <b/>
      <sz val="14"/>
      <name val="Arial"/>
      <family val="2"/>
    </font>
    <font>
      <b/>
      <sz val="9"/>
      <name val="Sylfaen"/>
      <family val="1"/>
    </font>
    <font>
      <sz val="11"/>
      <name val="Sylfaen"/>
      <family val="1"/>
    </font>
    <font>
      <sz val="10"/>
      <name val="Calibri"/>
      <family val="2"/>
      <scheme val="minor"/>
    </font>
    <font>
      <sz val="12"/>
      <name val="Sylfaen"/>
      <family val="1"/>
    </font>
    <font>
      <b/>
      <sz val="11"/>
      <name val="Sylfaen"/>
      <family val="1"/>
    </font>
    <font>
      <b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53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4" borderId="0" xfId="0" applyFont="1" applyFill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1" applyFont="1" applyFill="1" applyAlignment="1" applyProtection="1">
      <alignment vertical="center"/>
    </xf>
    <xf numFmtId="3" fontId="20" fillId="4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0" fillId="4" borderId="1" xfId="1" applyNumberFormat="1" applyFont="1" applyFill="1" applyBorder="1" applyAlignment="1" applyProtection="1">
      <alignment horizontal="right" vertical="center"/>
    </xf>
    <xf numFmtId="3" fontId="16" fillId="4" borderId="1" xfId="1" applyNumberFormat="1" applyFont="1" applyFill="1" applyBorder="1" applyAlignment="1" applyProtection="1">
      <alignment horizontal="right" vertical="center" wrapText="1"/>
    </xf>
    <xf numFmtId="3" fontId="20" fillId="4" borderId="1" xfId="1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Protection="1"/>
    <xf numFmtId="3" fontId="20" fillId="4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3" fontId="20" fillId="4" borderId="1" xfId="1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Protection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 applyProtection="1"/>
    <xf numFmtId="0" fontId="16" fillId="4" borderId="3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left"/>
    </xf>
    <xf numFmtId="0" fontId="16" fillId="4" borderId="1" xfId="2" applyFont="1" applyFill="1" applyBorder="1" applyAlignment="1" applyProtection="1">
      <alignment horizontal="right" vertical="top"/>
    </xf>
    <xf numFmtId="0" fontId="20" fillId="4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left" wrapText="1"/>
    </xf>
    <xf numFmtId="0" fontId="16" fillId="4" borderId="3" xfId="0" applyFont="1" applyFill="1" applyBorder="1" applyAlignment="1" applyProtection="1">
      <alignment horizontal="left" wrapText="1"/>
    </xf>
    <xf numFmtId="0" fontId="16" fillId="4" borderId="3" xfId="0" applyFont="1" applyFill="1" applyBorder="1" applyProtection="1"/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right" vertical="center" wrapText="1"/>
    </xf>
    <xf numFmtId="0" fontId="16" fillId="4" borderId="0" xfId="0" applyFont="1" applyFill="1" applyAlignment="1" applyProtection="1">
      <alignment horizontal="center" vertical="center"/>
    </xf>
    <xf numFmtId="0" fontId="16" fillId="4" borderId="3" xfId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9" fillId="4" borderId="5" xfId="4" applyFont="1" applyFill="1" applyBorder="1" applyAlignment="1" applyProtection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14" fontId="16" fillId="4" borderId="0" xfId="1" applyNumberFormat="1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14" fontId="16" fillId="4" borderId="0" xfId="1" applyNumberFormat="1" applyFont="1" applyFill="1" applyBorder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6" fillId="4" borderId="0" xfId="1" applyFont="1" applyFill="1" applyBorder="1" applyAlignment="1" applyProtection="1">
      <alignment vertical="center"/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14" fontId="22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4" borderId="1" xfId="3" applyFont="1" applyFill="1" applyBorder="1" applyAlignment="1" applyProtection="1">
      <alignment horizontal="center" vertical="center"/>
    </xf>
    <xf numFmtId="0" fontId="15" fillId="4" borderId="1" xfId="3" applyFont="1" applyFill="1" applyBorder="1" applyAlignment="1" applyProtection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</xf>
    <xf numFmtId="0" fontId="20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20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Protection="1">
      <protection locked="0"/>
    </xf>
    <xf numFmtId="0" fontId="15" fillId="4" borderId="0" xfId="0" applyFont="1" applyFill="1" applyBorder="1"/>
    <xf numFmtId="0" fontId="20" fillId="0" borderId="0" xfId="0" applyFont="1" applyBorder="1" applyAlignment="1" applyProtection="1">
      <alignment horizontal="left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5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5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4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4" borderId="2" xfId="0" applyFont="1" applyFill="1" applyBorder="1" applyAlignment="1" applyProtection="1">
      <alignment horizontal="center"/>
    </xf>
    <xf numFmtId="0" fontId="16" fillId="4" borderId="0" xfId="1" applyFont="1" applyFill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6" fillId="4" borderId="0" xfId="1" applyFont="1" applyFill="1" applyAlignment="1" applyProtection="1">
      <alignment horizontal="right" vertical="center"/>
    </xf>
    <xf numFmtId="0" fontId="16" fillId="4" borderId="1" xfId="0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6" fillId="4" borderId="31" xfId="1" applyNumberFormat="1" applyFont="1" applyFill="1" applyBorder="1" applyAlignment="1" applyProtection="1">
      <alignment horizontal="right" vertical="center" wrapText="1"/>
    </xf>
    <xf numFmtId="0" fontId="20" fillId="4" borderId="2" xfId="0" applyFont="1" applyFill="1" applyBorder="1" applyProtection="1"/>
    <xf numFmtId="3" fontId="16" fillId="4" borderId="29" xfId="1" applyNumberFormat="1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0" xfId="0" applyFont="1" applyFill="1" applyBorder="1" applyAlignment="1">
      <alignment vertical="center"/>
    </xf>
    <xf numFmtId="0" fontId="16" fillId="4" borderId="36" xfId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0" fillId="4" borderId="36" xfId="0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4" borderId="1" xfId="0" applyFont="1" applyFill="1" applyBorder="1"/>
    <xf numFmtId="0" fontId="20" fillId="4" borderId="1" xfId="1" applyFont="1" applyFill="1" applyBorder="1" applyAlignment="1" applyProtection="1">
      <alignment horizontal="left" vertical="center" wrapText="1" indent="1"/>
    </xf>
    <xf numFmtId="0" fontId="20" fillId="4" borderId="1" xfId="0" applyFont="1" applyFill="1" applyBorder="1" applyProtection="1">
      <protection locked="0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Protection="1">
      <protection locked="0"/>
    </xf>
    <xf numFmtId="0" fontId="16" fillId="0" borderId="0" xfId="3" applyFont="1" applyFill="1" applyProtection="1">
      <protection locked="0"/>
    </xf>
    <xf numFmtId="0" fontId="25" fillId="4" borderId="3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16" fillId="4" borderId="0" xfId="3" applyFont="1" applyFill="1" applyAlignment="1" applyProtection="1">
      <alignment horizontal="left" vertical="center"/>
    </xf>
    <xf numFmtId="0" fontId="10" fillId="4" borderId="0" xfId="3" applyFill="1" applyBorder="1"/>
    <xf numFmtId="0" fontId="19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7" fillId="0" borderId="1" xfId="3" applyFont="1" applyBorder="1"/>
    <xf numFmtId="3" fontId="17" fillId="2" borderId="1" xfId="3" applyNumberFormat="1" applyFont="1" applyFill="1" applyBorder="1"/>
    <xf numFmtId="0" fontId="19" fillId="0" borderId="1" xfId="3" applyFont="1" applyBorder="1" applyAlignment="1">
      <alignment horizontal="center"/>
    </xf>
    <xf numFmtId="3" fontId="17" fillId="0" borderId="1" xfId="3" applyNumberFormat="1" applyFont="1" applyBorder="1"/>
    <xf numFmtId="0" fontId="17" fillId="0" borderId="1" xfId="3" applyFont="1" applyBorder="1" applyAlignment="1">
      <alignment horizontal="right"/>
    </xf>
    <xf numFmtId="0" fontId="19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left" vertical="center"/>
    </xf>
    <xf numFmtId="0" fontId="17" fillId="0" borderId="0" xfId="3" applyFont="1" applyBorder="1" applyAlignment="1">
      <alignment horizontal="right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/>
    <xf numFmtId="0" fontId="15" fillId="0" borderId="0" xfId="3" applyFont="1"/>
    <xf numFmtId="0" fontId="10" fillId="0" borderId="0" xfId="3" applyFill="1"/>
    <xf numFmtId="0" fontId="20" fillId="0" borderId="0" xfId="0" applyFont="1" applyFill="1" applyBorder="1" applyProtection="1">
      <protection locked="0"/>
    </xf>
    <xf numFmtId="3" fontId="20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left" wrapText="1"/>
    </xf>
    <xf numFmtId="0" fontId="20" fillId="0" borderId="1" xfId="1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0" fillId="4" borderId="1" xfId="3" applyFont="1" applyFill="1" applyBorder="1" applyAlignment="1" applyProtection="1">
      <alignment horizontal="center" vertical="center"/>
    </xf>
    <xf numFmtId="0" fontId="20" fillId="0" borderId="31" xfId="1" applyFont="1" applyFill="1" applyBorder="1" applyAlignment="1" applyProtection="1">
      <alignment horizontal="left" vertical="center" wrapText="1" indent="1"/>
    </xf>
    <xf numFmtId="0" fontId="20" fillId="0" borderId="31" xfId="0" applyFont="1" applyFill="1" applyBorder="1" applyProtection="1">
      <protection locked="0"/>
    </xf>
    <xf numFmtId="3" fontId="20" fillId="4" borderId="31" xfId="0" applyNumberFormat="1" applyFont="1" applyFill="1" applyBorder="1" applyProtection="1"/>
    <xf numFmtId="0" fontId="20" fillId="2" borderId="0" xfId="0" applyFont="1" applyFill="1" applyBorder="1" applyAlignment="1" applyProtection="1">
      <alignment horizontal="left"/>
      <protection locked="0"/>
    </xf>
    <xf numFmtId="0" fontId="20" fillId="4" borderId="0" xfId="0" applyFont="1" applyFill="1" applyAlignment="1" applyProtection="1"/>
    <xf numFmtId="3" fontId="23" fillId="5" borderId="1" xfId="1" applyNumberFormat="1" applyFont="1" applyFill="1" applyBorder="1" applyAlignment="1" applyProtection="1">
      <alignment horizontal="center" vertical="center" wrapText="1"/>
    </xf>
    <xf numFmtId="3" fontId="23" fillId="4" borderId="1" xfId="1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0" applyFont="1"/>
    <xf numFmtId="0" fontId="10" fillId="4" borderId="0" xfId="3" applyFont="1" applyFill="1" applyProtection="1">
      <protection locked="0"/>
    </xf>
    <xf numFmtId="0" fontId="10" fillId="4" borderId="0" xfId="3" applyFont="1" applyFill="1" applyProtection="1"/>
    <xf numFmtId="0" fontId="10" fillId="0" borderId="0" xfId="3" applyFont="1" applyProtection="1">
      <protection locked="0"/>
    </xf>
    <xf numFmtId="0" fontId="10" fillId="4" borderId="0" xfId="3" applyFont="1" applyFill="1" applyBorder="1" applyProtection="1"/>
    <xf numFmtId="0" fontId="10" fillId="4" borderId="0" xfId="3" applyFont="1" applyFill="1" applyBorder="1" applyProtection="1">
      <protection locked="0"/>
    </xf>
    <xf numFmtId="0" fontId="10" fillId="4" borderId="0" xfId="3" applyFont="1" applyFill="1" applyBorder="1" applyAlignment="1" applyProtection="1">
      <alignment horizontal="left"/>
      <protection locked="0"/>
    </xf>
    <xf numFmtId="0" fontId="10" fillId="0" borderId="0" xfId="3" applyFont="1" applyFill="1" applyProtection="1"/>
    <xf numFmtId="0" fontId="10" fillId="0" borderId="0" xfId="3" applyFont="1" applyFill="1" applyBorder="1" applyProtection="1"/>
    <xf numFmtId="0" fontId="10" fillId="4" borderId="30" xfId="3" applyFont="1" applyFill="1" applyBorder="1" applyProtection="1"/>
    <xf numFmtId="0" fontId="10" fillId="0" borderId="1" xfId="3" applyFont="1" applyBorder="1" applyProtection="1">
      <protection locked="0"/>
    </xf>
    <xf numFmtId="14" fontId="10" fillId="0" borderId="1" xfId="3" applyNumberFormat="1" applyFont="1" applyBorder="1" applyProtection="1">
      <protection locked="0"/>
    </xf>
    <xf numFmtId="0" fontId="30" fillId="0" borderId="1" xfId="14" applyFont="1" applyBorder="1" applyAlignment="1" applyProtection="1">
      <alignment wrapText="1"/>
      <protection locked="0"/>
    </xf>
    <xf numFmtId="14" fontId="10" fillId="4" borderId="1" xfId="3" applyNumberFormat="1" applyFont="1" applyFill="1" applyBorder="1" applyProtection="1"/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0" xfId="3" applyFont="1"/>
    <xf numFmtId="0" fontId="10" fillId="0" borderId="0" xfId="3" applyFont="1" applyBorder="1" applyProtection="1">
      <protection locked="0"/>
    </xf>
    <xf numFmtId="0" fontId="20" fillId="4" borderId="6" xfId="2" applyFont="1" applyFill="1" applyBorder="1" applyAlignment="1" applyProtection="1">
      <alignment horizontal="center" vertical="top" wrapText="1"/>
    </xf>
    <xf numFmtId="0" fontId="20" fillId="4" borderId="6" xfId="2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top" wrapText="1"/>
    </xf>
    <xf numFmtId="0" fontId="16" fillId="0" borderId="6" xfId="2" applyFont="1" applyFill="1" applyBorder="1" applyAlignment="1" applyProtection="1">
      <alignment horizontal="center" vertical="top" wrapText="1"/>
      <protection locked="0"/>
    </xf>
    <xf numFmtId="1" fontId="16" fillId="0" borderId="6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left" vertical="top" wrapText="1"/>
      <protection locked="0"/>
    </xf>
    <xf numFmtId="1" fontId="16" fillId="0" borderId="7" xfId="2" applyNumberFormat="1" applyFont="1" applyFill="1" applyBorder="1" applyAlignment="1" applyProtection="1">
      <alignment horizontal="left" vertical="top" wrapText="1"/>
      <protection locked="0"/>
    </xf>
    <xf numFmtId="0" fontId="16" fillId="0" borderId="7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28" xfId="2" applyFont="1" applyFill="1" applyBorder="1" applyAlignment="1" applyProtection="1">
      <alignment horizontal="left" vertical="top" wrapText="1"/>
      <protection locked="0"/>
    </xf>
    <xf numFmtId="0" fontId="20" fillId="0" borderId="1" xfId="2" applyFont="1" applyFill="1" applyBorder="1" applyAlignment="1" applyProtection="1">
      <alignment horizontal="left" vertical="top" wrapText="1"/>
      <protection locked="0"/>
    </xf>
    <xf numFmtId="2" fontId="16" fillId="0" borderId="21" xfId="2" applyNumberFormat="1" applyFont="1" applyFill="1" applyBorder="1" applyAlignment="1" applyProtection="1">
      <alignment horizontal="left" vertical="top" wrapText="1"/>
    </xf>
    <xf numFmtId="0" fontId="10" fillId="2" borderId="0" xfId="0" applyFont="1" applyFill="1" applyBorder="1"/>
    <xf numFmtId="0" fontId="10" fillId="4" borderId="0" xfId="0" applyFont="1" applyFill="1" applyProtection="1">
      <protection locked="0"/>
    </xf>
    <xf numFmtId="0" fontId="10" fillId="4" borderId="0" xfId="0" applyFont="1" applyFill="1" applyBorder="1" applyProtection="1"/>
    <xf numFmtId="0" fontId="10" fillId="2" borderId="0" xfId="0" applyFont="1" applyFill="1" applyProtection="1"/>
    <xf numFmtId="0" fontId="10" fillId="2" borderId="0" xfId="0" applyFont="1" applyFill="1" applyBorder="1" applyProtection="1"/>
    <xf numFmtId="0" fontId="20" fillId="4" borderId="5" xfId="4" applyFont="1" applyFill="1" applyBorder="1" applyAlignment="1" applyProtection="1">
      <alignment horizontal="left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5" xfId="4" applyFont="1" applyFill="1" applyBorder="1" applyAlignment="1" applyProtection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6" fillId="0" borderId="2" xfId="4" applyFont="1" applyBorder="1" applyAlignment="1" applyProtection="1">
      <alignment vertical="center" wrapText="1"/>
      <protection locked="0"/>
    </xf>
    <xf numFmtId="0" fontId="10" fillId="2" borderId="0" xfId="0" applyFont="1" applyFill="1" applyProtection="1">
      <protection locked="0"/>
    </xf>
    <xf numFmtId="0" fontId="31" fillId="2" borderId="0" xfId="4" applyFont="1" applyFill="1" applyProtection="1">
      <protection locked="0"/>
    </xf>
    <xf numFmtId="0" fontId="10" fillId="2" borderId="3" xfId="0" applyFont="1" applyFill="1" applyBorder="1"/>
    <xf numFmtId="0" fontId="10" fillId="0" borderId="0" xfId="0" applyFont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Fill="1" applyProtection="1"/>
    <xf numFmtId="0" fontId="10" fillId="4" borderId="0" xfId="0" applyFont="1" applyFill="1" applyBorder="1" applyProtection="1">
      <protection locked="0"/>
    </xf>
    <xf numFmtId="0" fontId="31" fillId="4" borderId="0" xfId="4" applyFont="1" applyFill="1" applyBorder="1" applyProtection="1">
      <protection locked="0"/>
    </xf>
    <xf numFmtId="0" fontId="31" fillId="0" borderId="0" xfId="4" applyFont="1" applyProtection="1">
      <protection locked="0"/>
    </xf>
    <xf numFmtId="14" fontId="30" fillId="0" borderId="2" xfId="5" applyNumberFormat="1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0" borderId="3" xfId="0" applyFont="1" applyBorder="1"/>
    <xf numFmtId="0" fontId="10" fillId="0" borderId="0" xfId="0" applyFont="1" applyBorder="1"/>
    <xf numFmtId="0" fontId="31" fillId="0" borderId="0" xfId="4" applyFont="1" applyBorder="1" applyProtection="1">
      <protection locked="0"/>
    </xf>
    <xf numFmtId="0" fontId="16" fillId="4" borderId="1" xfId="4" applyFont="1" applyFill="1" applyBorder="1" applyAlignment="1" applyProtection="1">
      <alignment vertical="center" wrapText="1"/>
    </xf>
    <xf numFmtId="0" fontId="16" fillId="4" borderId="1" xfId="4" applyFont="1" applyFill="1" applyBorder="1" applyAlignment="1" applyProtection="1">
      <alignment horizontal="center" vertical="center" wrapText="1"/>
    </xf>
    <xf numFmtId="0" fontId="31" fillId="4" borderId="0" xfId="4" applyFont="1" applyFill="1" applyProtection="1">
      <protection locked="0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0" fontId="16" fillId="0" borderId="0" xfId="4" applyFont="1" applyAlignment="1" applyProtection="1">
      <alignment vertical="center" wrapText="1"/>
      <protection locked="0"/>
    </xf>
    <xf numFmtId="0" fontId="20" fillId="0" borderId="6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 wrapText="1"/>
      <protection locked="0"/>
    </xf>
    <xf numFmtId="1" fontId="16" fillId="0" borderId="0" xfId="2" applyNumberFormat="1" applyFont="1" applyFill="1" applyBorder="1" applyAlignment="1" applyProtection="1">
      <alignment horizontal="center" vertical="top" wrapText="1"/>
      <protection locked="0"/>
    </xf>
    <xf numFmtId="1" fontId="16" fillId="4" borderId="6" xfId="2" applyNumberFormat="1" applyFont="1" applyFill="1" applyBorder="1" applyAlignment="1" applyProtection="1">
      <alignment horizontal="center" vertical="top" wrapText="1"/>
      <protection locked="0"/>
    </xf>
    <xf numFmtId="0" fontId="16" fillId="4" borderId="6" xfId="2" applyFont="1" applyFill="1" applyBorder="1" applyAlignment="1" applyProtection="1">
      <alignment horizontal="right" vertical="top" wrapText="1"/>
      <protection locked="0"/>
    </xf>
    <xf numFmtId="0" fontId="20" fillId="4" borderId="25" xfId="2" applyFont="1" applyFill="1" applyBorder="1" applyAlignment="1" applyProtection="1">
      <alignment horizontal="left" vertical="top"/>
      <protection locked="0"/>
    </xf>
    <xf numFmtId="0" fontId="16" fillId="4" borderId="25" xfId="2" applyFont="1" applyFill="1" applyBorder="1" applyAlignment="1" applyProtection="1">
      <alignment horizontal="left" vertical="top" wrapText="1"/>
      <protection locked="0"/>
    </xf>
    <xf numFmtId="0" fontId="16" fillId="4" borderId="26" xfId="2" applyFont="1" applyFill="1" applyBorder="1" applyAlignment="1" applyProtection="1">
      <alignment horizontal="left" vertical="top" wrapText="1"/>
      <protection locked="0"/>
    </xf>
    <xf numFmtId="1" fontId="16" fillId="4" borderId="26" xfId="2" applyNumberFormat="1" applyFont="1" applyFill="1" applyBorder="1" applyAlignment="1" applyProtection="1">
      <alignment horizontal="left" vertical="top" wrapText="1"/>
      <protection locked="0"/>
    </xf>
    <xf numFmtId="1" fontId="16" fillId="4" borderId="27" xfId="2" applyNumberFormat="1" applyFont="1" applyFill="1" applyBorder="1" applyAlignment="1" applyProtection="1">
      <alignment horizontal="left" vertical="top" wrapText="1"/>
      <protection locked="0"/>
    </xf>
    <xf numFmtId="0" fontId="16" fillId="4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16" fillId="4" borderId="22" xfId="2" applyFont="1" applyFill="1" applyBorder="1" applyAlignment="1" applyProtection="1">
      <alignment horizontal="center" vertical="top" wrapText="1"/>
    </xf>
    <xf numFmtId="1" fontId="16" fillId="4" borderId="22" xfId="2" applyNumberFormat="1" applyFont="1" applyFill="1" applyBorder="1" applyAlignment="1" applyProtection="1">
      <alignment horizontal="center" vertical="top" wrapText="1"/>
    </xf>
    <xf numFmtId="0" fontId="16" fillId="4" borderId="8" xfId="2" applyFont="1" applyFill="1" applyBorder="1" applyAlignment="1" applyProtection="1">
      <alignment horizontal="center" vertical="top" wrapText="1"/>
    </xf>
    <xf numFmtId="1" fontId="16" fillId="4" borderId="8" xfId="2" applyNumberFormat="1" applyFont="1" applyFill="1" applyBorder="1" applyAlignment="1" applyProtection="1">
      <alignment horizontal="center" vertical="top" wrapText="1"/>
    </xf>
    <xf numFmtId="0" fontId="20" fillId="4" borderId="1" xfId="2" applyFont="1" applyFill="1" applyBorder="1" applyAlignment="1" applyProtection="1">
      <alignment horizontal="center" vertical="top" wrapText="1"/>
    </xf>
    <xf numFmtId="1" fontId="20" fillId="4" borderId="1" xfId="2" applyNumberFormat="1" applyFont="1" applyFill="1" applyBorder="1" applyAlignment="1" applyProtection="1">
      <alignment horizontal="center" vertical="top" wrapText="1"/>
    </xf>
    <xf numFmtId="0" fontId="16" fillId="0" borderId="23" xfId="2" applyFont="1" applyFill="1" applyBorder="1" applyAlignment="1" applyProtection="1">
      <alignment horizontal="center" vertical="top" wrapText="1"/>
      <protection locked="0"/>
    </xf>
    <xf numFmtId="0" fontId="30" fillId="0" borderId="2" xfId="5" applyFont="1" applyBorder="1" applyAlignment="1" applyProtection="1">
      <alignment wrapText="1"/>
      <protection locked="0"/>
    </xf>
    <xf numFmtId="1" fontId="16" fillId="0" borderId="2" xfId="2" applyNumberFormat="1" applyFont="1" applyFill="1" applyBorder="1" applyAlignment="1" applyProtection="1">
      <alignment horizontal="left" vertical="top" wrapText="1"/>
      <protection locked="0"/>
    </xf>
    <xf numFmtId="1" fontId="16" fillId="0" borderId="24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right" vertical="top" wrapText="1"/>
      <protection locked="0"/>
    </xf>
    <xf numFmtId="0" fontId="10" fillId="4" borderId="0" xfId="0" applyFont="1" applyFill="1" applyBorder="1"/>
    <xf numFmtId="0" fontId="10" fillId="4" borderId="3" xfId="0" applyFont="1" applyFill="1" applyBorder="1"/>
    <xf numFmtId="168" fontId="2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2"/>
    </xf>
    <xf numFmtId="168" fontId="25" fillId="2" borderId="29" xfId="10" applyNumberFormat="1" applyFont="1" applyFill="1" applyBorder="1" applyAlignment="1" applyProtection="1">
      <alignment horizontal="left" vertical="center" wrapText="1"/>
      <protection locked="0"/>
    </xf>
    <xf numFmtId="3" fontId="29" fillId="5" borderId="1" xfId="1" applyNumberFormat="1" applyFont="1" applyFill="1" applyBorder="1" applyAlignment="1" applyProtection="1">
      <alignment horizontal="center" vertical="center" wrapText="1"/>
    </xf>
    <xf numFmtId="3" fontId="29" fillId="4" borderId="1" xfId="1" applyNumberFormat="1" applyFont="1" applyFill="1" applyBorder="1" applyAlignment="1" applyProtection="1">
      <alignment horizontal="center" vertical="center" wrapText="1"/>
    </xf>
    <xf numFmtId="0" fontId="32" fillId="4" borderId="0" xfId="3" applyFont="1" applyFill="1" applyAlignment="1" applyProtection="1">
      <alignment horizontal="center" vertical="center" wrapText="1"/>
    </xf>
    <xf numFmtId="0" fontId="32" fillId="0" borderId="0" xfId="3" applyFont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6" fillId="0" borderId="0" xfId="9" applyFont="1" applyAlignment="1" applyProtection="1">
      <alignment vertical="center"/>
      <protection locked="0"/>
    </xf>
    <xf numFmtId="0" fontId="16" fillId="4" borderId="0" xfId="9" applyFont="1" applyFill="1" applyBorder="1" applyAlignment="1" applyProtection="1">
      <alignment vertical="center"/>
    </xf>
    <xf numFmtId="0" fontId="16" fillId="4" borderId="0" xfId="9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4" borderId="35" xfId="9" applyFont="1" applyFill="1" applyBorder="1" applyAlignment="1" applyProtection="1">
      <alignment horizontal="right" vertical="center"/>
    </xf>
    <xf numFmtId="14" fontId="16" fillId="0" borderId="35" xfId="9" applyNumberFormat="1" applyFont="1" applyBorder="1" applyAlignment="1" applyProtection="1">
      <alignment vertical="center"/>
      <protection locked="0"/>
    </xf>
    <xf numFmtId="0" fontId="16" fillId="4" borderId="36" xfId="9" applyFont="1" applyFill="1" applyBorder="1" applyAlignment="1" applyProtection="1">
      <alignment vertical="center"/>
    </xf>
    <xf numFmtId="0" fontId="20" fillId="4" borderId="0" xfId="9" applyFont="1" applyFill="1" applyBorder="1" applyAlignment="1" applyProtection="1">
      <alignment horizontal="right" vertical="center"/>
    </xf>
    <xf numFmtId="167" fontId="16" fillId="4" borderId="0" xfId="9" applyNumberFormat="1" applyFont="1" applyFill="1" applyBorder="1" applyAlignment="1" applyProtection="1">
      <alignment vertical="center"/>
    </xf>
    <xf numFmtId="14" fontId="16" fillId="4" borderId="0" xfId="9" applyNumberFormat="1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</xf>
    <xf numFmtId="0" fontId="16" fillId="4" borderId="35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horizontal="left" vertical="center"/>
    </xf>
    <xf numFmtId="0" fontId="16" fillId="2" borderId="0" xfId="9" applyFont="1" applyFill="1" applyBorder="1" applyAlignment="1" applyProtection="1">
      <alignment vertical="center"/>
    </xf>
    <xf numFmtId="0" fontId="16" fillId="2" borderId="35" xfId="9" applyFont="1" applyFill="1" applyBorder="1" applyAlignment="1" applyProtection="1">
      <alignment vertical="center"/>
      <protection locked="0"/>
    </xf>
    <xf numFmtId="0" fontId="20" fillId="4" borderId="0" xfId="9" applyFont="1" applyFill="1" applyBorder="1" applyAlignment="1" applyProtection="1">
      <alignment horizontal="right" vertical="center"/>
      <protection locked="0"/>
    </xf>
    <xf numFmtId="167" fontId="16" fillId="4" borderId="0" xfId="9" applyNumberFormat="1" applyFont="1" applyFill="1" applyBorder="1" applyAlignment="1" applyProtection="1">
      <alignment vertical="center"/>
      <protection locked="0"/>
    </xf>
    <xf numFmtId="49" fontId="16" fillId="4" borderId="0" xfId="9" applyNumberFormat="1" applyFont="1" applyFill="1" applyBorder="1" applyAlignment="1" applyProtection="1">
      <alignment vertical="center"/>
      <protection locked="0"/>
    </xf>
    <xf numFmtId="0" fontId="30" fillId="4" borderId="36" xfId="9" applyFont="1" applyFill="1" applyBorder="1" applyAlignment="1" applyProtection="1">
      <alignment vertical="center"/>
    </xf>
    <xf numFmtId="0" fontId="33" fillId="4" borderId="0" xfId="9" applyFont="1" applyFill="1" applyBorder="1" applyAlignment="1" applyProtection="1">
      <alignment vertical="center"/>
    </xf>
    <xf numFmtId="0" fontId="30" fillId="4" borderId="0" xfId="9" applyFont="1" applyFill="1" applyBorder="1" applyAlignment="1" applyProtection="1">
      <alignment vertical="center"/>
    </xf>
    <xf numFmtId="0" fontId="30" fillId="4" borderId="35" xfId="9" applyFont="1" applyFill="1" applyBorder="1" applyAlignment="1" applyProtection="1">
      <alignment vertical="center"/>
    </xf>
    <xf numFmtId="0" fontId="30" fillId="0" borderId="0" xfId="9" applyFont="1" applyAlignment="1" applyProtection="1">
      <alignment vertical="center"/>
      <protection locked="0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3" borderId="12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3" borderId="14" xfId="15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4" borderId="10" xfId="9" applyFont="1" applyFill="1" applyBorder="1" applyAlignment="1" applyProtection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/>
      <protection locked="0"/>
    </xf>
    <xf numFmtId="0" fontId="25" fillId="0" borderId="16" xfId="9" applyFont="1" applyBorder="1" applyAlignment="1" applyProtection="1">
      <alignment horizontal="center" vertical="center"/>
      <protection locked="0"/>
    </xf>
    <xf numFmtId="14" fontId="25" fillId="0" borderId="2" xfId="9" applyNumberFormat="1" applyFont="1" applyBorder="1" applyAlignment="1" applyProtection="1">
      <alignment vertical="center" wrapText="1"/>
      <protection locked="0"/>
    </xf>
    <xf numFmtId="0" fontId="25" fillId="0" borderId="17" xfId="9" applyFont="1" applyBorder="1" applyAlignment="1" applyProtection="1">
      <alignment horizontal="right" vertical="center"/>
      <protection locked="0"/>
    </xf>
    <xf numFmtId="0" fontId="25" fillId="0" borderId="16" xfId="9" applyFont="1" applyBorder="1" applyAlignment="1" applyProtection="1">
      <alignment vertical="center" wrapText="1"/>
      <protection locked="0"/>
    </xf>
    <xf numFmtId="49" fontId="25" fillId="0" borderId="1" xfId="9" applyNumberFormat="1" applyFont="1" applyBorder="1" applyAlignment="1" applyProtection="1">
      <alignment vertical="center"/>
      <protection locked="0"/>
    </xf>
    <xf numFmtId="49" fontId="25" fillId="0" borderId="2" xfId="9" applyNumberFormat="1" applyFont="1" applyBorder="1" applyAlignment="1" applyProtection="1">
      <alignment vertical="center"/>
      <protection locked="0"/>
    </xf>
    <xf numFmtId="0" fontId="25" fillId="3" borderId="16" xfId="9" applyFont="1" applyFill="1" applyBorder="1" applyAlignment="1" applyProtection="1">
      <alignment vertical="center" wrapText="1"/>
      <protection locked="0"/>
    </xf>
    <xf numFmtId="0" fontId="25" fillId="3" borderId="2" xfId="9" applyFont="1" applyFill="1" applyBorder="1" applyAlignment="1" applyProtection="1">
      <alignment vertical="center" wrapText="1"/>
      <protection locked="0"/>
    </xf>
    <xf numFmtId="0" fontId="25" fillId="3" borderId="17" xfId="15" applyFont="1" applyFill="1" applyBorder="1" applyAlignment="1" applyProtection="1">
      <alignment vertical="center" wrapText="1"/>
      <protection locked="0"/>
    </xf>
    <xf numFmtId="0" fontId="25" fillId="3" borderId="18" xfId="9" applyFont="1" applyFill="1" applyBorder="1" applyAlignment="1" applyProtection="1">
      <alignment vertical="center"/>
      <protection locked="0"/>
    </xf>
    <xf numFmtId="0" fontId="25" fillId="0" borderId="34" xfId="9" applyFont="1" applyBorder="1" applyAlignment="1" applyProtection="1">
      <alignment vertical="center" wrapText="1"/>
      <protection locked="0"/>
    </xf>
    <xf numFmtId="0" fontId="25" fillId="0" borderId="19" xfId="9" applyFont="1" applyBorder="1" applyAlignment="1" applyProtection="1">
      <alignment horizontal="center" vertical="center"/>
      <protection locked="0"/>
    </xf>
    <xf numFmtId="0" fontId="25" fillId="0" borderId="5" xfId="9" applyFont="1" applyBorder="1" applyAlignment="1" applyProtection="1">
      <alignment vertical="center"/>
      <protection locked="0"/>
    </xf>
    <xf numFmtId="0" fontId="25" fillId="0" borderId="19" xfId="9" applyFont="1" applyBorder="1" applyAlignment="1" applyProtection="1">
      <alignment vertical="center" wrapText="1"/>
      <protection locked="0"/>
    </xf>
    <xf numFmtId="0" fontId="25" fillId="3" borderId="19" xfId="9" applyFont="1" applyFill="1" applyBorder="1" applyAlignment="1" applyProtection="1">
      <alignment vertical="center" wrapText="1"/>
      <protection locked="0"/>
    </xf>
    <xf numFmtId="0" fontId="25" fillId="3" borderId="1" xfId="9" applyFont="1" applyFill="1" applyBorder="1" applyAlignment="1" applyProtection="1">
      <alignment vertical="center" wrapText="1"/>
      <protection locked="0"/>
    </xf>
    <xf numFmtId="0" fontId="25" fillId="3" borderId="5" xfId="15" applyFont="1" applyFill="1" applyBorder="1" applyAlignment="1" applyProtection="1">
      <alignment vertical="center" wrapText="1"/>
      <protection locked="0"/>
    </xf>
    <xf numFmtId="0" fontId="25" fillId="3" borderId="20" xfId="9" applyFont="1" applyFill="1" applyBorder="1" applyAlignment="1" applyProtection="1">
      <alignment vertical="center"/>
      <protection locked="0"/>
    </xf>
    <xf numFmtId="0" fontId="25" fillId="0" borderId="33" xfId="9" applyFont="1" applyBorder="1" applyAlignment="1" applyProtection="1">
      <alignment vertical="center" wrapText="1"/>
      <protection locked="0"/>
    </xf>
    <xf numFmtId="0" fontId="25" fillId="0" borderId="37" xfId="9" applyFont="1" applyBorder="1" applyAlignment="1" applyProtection="1">
      <alignment horizontal="center" vertical="center"/>
      <protection locked="0"/>
    </xf>
    <xf numFmtId="14" fontId="25" fillId="0" borderId="31" xfId="9" applyNumberFormat="1" applyFont="1" applyBorder="1" applyAlignment="1" applyProtection="1">
      <alignment vertical="center" wrapText="1"/>
      <protection locked="0"/>
    </xf>
    <xf numFmtId="0" fontId="25" fillId="0" borderId="31" xfId="9" applyFont="1" applyBorder="1" applyAlignment="1" applyProtection="1">
      <alignment vertical="center" wrapText="1"/>
      <protection locked="0"/>
    </xf>
    <xf numFmtId="0" fontId="25" fillId="0" borderId="39" xfId="9" applyFont="1" applyBorder="1" applyAlignment="1" applyProtection="1">
      <alignment vertical="center"/>
      <protection locked="0"/>
    </xf>
    <xf numFmtId="0" fontId="25" fillId="0" borderId="37" xfId="9" applyFont="1" applyBorder="1" applyAlignment="1" applyProtection="1">
      <alignment vertical="center" wrapText="1"/>
      <protection locked="0"/>
    </xf>
    <xf numFmtId="49" fontId="25" fillId="0" borderId="31" xfId="9" applyNumberFormat="1" applyFont="1" applyBorder="1" applyAlignment="1" applyProtection="1">
      <alignment vertical="center"/>
      <protection locked="0"/>
    </xf>
    <xf numFmtId="0" fontId="25" fillId="3" borderId="37" xfId="9" applyFont="1" applyFill="1" applyBorder="1" applyAlignment="1" applyProtection="1">
      <alignment vertical="center" wrapText="1"/>
      <protection locked="0"/>
    </xf>
    <xf numFmtId="0" fontId="25" fillId="3" borderId="31" xfId="9" applyFont="1" applyFill="1" applyBorder="1" applyAlignment="1" applyProtection="1">
      <alignment vertical="center" wrapText="1"/>
      <protection locked="0"/>
    </xf>
    <xf numFmtId="0" fontId="25" fillId="3" borderId="39" xfId="15" applyFont="1" applyFill="1" applyBorder="1" applyAlignment="1" applyProtection="1">
      <alignment vertical="center" wrapText="1"/>
      <protection locked="0"/>
    </xf>
    <xf numFmtId="0" fontId="25" fillId="3" borderId="38" xfId="9" applyFont="1" applyFill="1" applyBorder="1" applyAlignment="1" applyProtection="1">
      <alignment vertical="center"/>
      <protection locked="0"/>
    </xf>
    <xf numFmtId="0" fontId="25" fillId="0" borderId="40" xfId="9" applyFont="1" applyBorder="1" applyAlignment="1" applyProtection="1">
      <alignment vertical="center" wrapText="1"/>
      <protection locked="0"/>
    </xf>
    <xf numFmtId="0" fontId="20" fillId="0" borderId="0" xfId="9" applyFont="1" applyBorder="1" applyAlignment="1" applyProtection="1">
      <alignment horizontal="center"/>
      <protection locked="0"/>
    </xf>
    <xf numFmtId="0" fontId="20" fillId="0" borderId="0" xfId="9" applyFont="1" applyBorder="1" applyAlignment="1" applyProtection="1">
      <alignment horizontal="center" vertical="center"/>
      <protection locked="0"/>
    </xf>
    <xf numFmtId="0" fontId="20" fillId="0" borderId="0" xfId="15" applyFont="1" applyFill="1" applyBorder="1" applyAlignment="1" applyProtection="1">
      <alignment horizontal="center"/>
      <protection locked="0"/>
    </xf>
    <xf numFmtId="0" fontId="30" fillId="0" borderId="0" xfId="15" applyFont="1" applyFill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49" fontId="30" fillId="0" borderId="0" xfId="9" applyNumberFormat="1" applyFont="1" applyAlignment="1" applyProtection="1">
      <alignment vertical="center"/>
      <protection locked="0"/>
    </xf>
    <xf numFmtId="0" fontId="29" fillId="4" borderId="41" xfId="9" applyFont="1" applyFill="1" applyBorder="1" applyAlignment="1" applyProtection="1">
      <alignment horizontal="center" vertical="center"/>
    </xf>
    <xf numFmtId="0" fontId="25" fillId="0" borderId="1" xfId="9" applyFont="1" applyBorder="1" applyAlignment="1" applyProtection="1">
      <alignment vertical="center" wrapText="1"/>
      <protection locked="0"/>
    </xf>
    <xf numFmtId="0" fontId="16" fillId="0" borderId="23" xfId="2" applyFont="1" applyBorder="1" applyAlignment="1" applyProtection="1">
      <alignment horizontal="center" vertical="top" wrapText="1"/>
      <protection locked="0"/>
    </xf>
    <xf numFmtId="0" fontId="30" fillId="0" borderId="2" xfId="14" applyFont="1" applyBorder="1" applyAlignment="1" applyProtection="1">
      <alignment wrapText="1"/>
      <protection locked="0"/>
    </xf>
    <xf numFmtId="1" fontId="16" fillId="0" borderId="2" xfId="2" applyNumberFormat="1" applyFont="1" applyBorder="1" applyAlignment="1" applyProtection="1">
      <alignment horizontal="left" vertical="top" wrapText="1"/>
      <protection locked="0"/>
    </xf>
    <xf numFmtId="1" fontId="16" fillId="0" borderId="24" xfId="2" applyNumberFormat="1" applyFont="1" applyBorder="1" applyAlignment="1" applyProtection="1">
      <alignment horizontal="left" vertical="top" wrapText="1"/>
      <protection locked="0"/>
    </xf>
    <xf numFmtId="14" fontId="30" fillId="0" borderId="2" xfId="14" applyNumberFormat="1" applyFont="1" applyBorder="1" applyAlignment="1" applyProtection="1">
      <alignment wrapText="1"/>
      <protection locked="0"/>
    </xf>
    <xf numFmtId="0" fontId="16" fillId="0" borderId="6" xfId="2" applyFont="1" applyBorder="1" applyAlignment="1" applyProtection="1">
      <alignment horizontal="right" vertical="top" wrapText="1"/>
      <protection locked="0"/>
    </xf>
    <xf numFmtId="1" fontId="16" fillId="0" borderId="1" xfId="2" applyNumberFormat="1" applyFont="1" applyFill="1" applyBorder="1" applyAlignment="1" applyProtection="1">
      <alignment horizontal="right"/>
      <protection locked="0"/>
    </xf>
    <xf numFmtId="1" fontId="16" fillId="0" borderId="1" xfId="2" applyNumberFormat="1" applyFont="1" applyFill="1" applyBorder="1" applyAlignment="1" applyProtection="1">
      <alignment horizontal="right" vertical="top"/>
      <protection locked="0"/>
    </xf>
    <xf numFmtId="1" fontId="16" fillId="0" borderId="1" xfId="2" applyNumberFormat="1" applyFont="1" applyFill="1" applyBorder="1" applyAlignment="1" applyProtection="1">
      <alignment horizontal="right" vertical="center"/>
      <protection locked="0"/>
    </xf>
    <xf numFmtId="4" fontId="20" fillId="4" borderId="1" xfId="0" applyNumberFormat="1" applyFont="1" applyFill="1" applyBorder="1" applyProtection="1"/>
    <xf numFmtId="3" fontId="16" fillId="0" borderId="0" xfId="0" applyNumberFormat="1" applyFont="1" applyProtection="1">
      <protection locked="0"/>
    </xf>
    <xf numFmtId="169" fontId="16" fillId="0" borderId="0" xfId="1" applyNumberFormat="1" applyFont="1" applyFill="1" applyBorder="1" applyAlignment="1" applyProtection="1">
      <alignment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9" fillId="3" borderId="5" xfId="9" applyFont="1" applyFill="1" applyBorder="1" applyAlignment="1" applyProtection="1">
      <alignment horizontal="center" vertical="center"/>
    </xf>
    <xf numFmtId="0" fontId="29" fillId="3" borderId="26" xfId="9" applyFont="1" applyFill="1" applyBorder="1" applyAlignment="1" applyProtection="1">
      <alignment horizontal="center" vertical="center"/>
    </xf>
    <xf numFmtId="0" fontId="29" fillId="3" borderId="4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0" fontId="29" fillId="3" borderId="10" xfId="9" applyFont="1" applyFill="1" applyBorder="1" applyAlignment="1" applyProtection="1">
      <alignment horizontal="center" vertical="center"/>
    </xf>
    <xf numFmtId="0" fontId="25" fillId="0" borderId="32" xfId="9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2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left" vertical="center" wrapText="1"/>
      <protection locked="0"/>
    </xf>
    <xf numFmtId="0" fontId="25" fillId="0" borderId="0" xfId="9" applyFont="1" applyBorder="1" applyAlignment="1" applyProtection="1">
      <alignment horizontal="left" vertical="center"/>
      <protection locked="0"/>
    </xf>
    <xf numFmtId="0" fontId="25" fillId="0" borderId="0" xfId="9" applyFont="1" applyFill="1" applyBorder="1" applyAlignment="1" applyProtection="1">
      <alignment horizontal="left"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 wrapText="1"/>
    </xf>
    <xf numFmtId="0" fontId="20" fillId="4" borderId="5" xfId="1" applyFont="1" applyFill="1" applyBorder="1" applyAlignment="1" applyProtection="1">
      <alignment horizontal="center" vertical="center"/>
    </xf>
    <xf numFmtId="0" fontId="20" fillId="4" borderId="26" xfId="1" applyFont="1" applyFill="1" applyBorder="1" applyAlignment="1" applyProtection="1">
      <alignment horizontal="center" vertical="center"/>
    </xf>
    <xf numFmtId="0" fontId="20" fillId="4" borderId="4" xfId="1" applyFont="1" applyFill="1" applyBorder="1" applyAlignment="1" applyProtection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3" fontId="20" fillId="4" borderId="31" xfId="1" applyNumberFormat="1" applyFont="1" applyFill="1" applyBorder="1" applyAlignment="1" applyProtection="1">
      <alignment horizontal="center" vertical="center" wrapText="1"/>
    </xf>
    <xf numFmtId="3" fontId="20" fillId="4" borderId="2" xfId="1" applyNumberFormat="1" applyFont="1" applyFill="1" applyBorder="1" applyAlignment="1" applyProtection="1">
      <alignment horizontal="center" vertical="center" wrapText="1"/>
    </xf>
    <xf numFmtId="3" fontId="20" fillId="5" borderId="31" xfId="1" applyNumberFormat="1" applyFont="1" applyFill="1" applyBorder="1" applyAlignment="1" applyProtection="1">
      <alignment horizontal="center" vertical="center" wrapText="1"/>
    </xf>
    <xf numFmtId="3" fontId="20" fillId="5" borderId="2" xfId="1" applyNumberFormat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2" xfId="10" applyNumberFormat="1" applyFont="1" applyFill="1" applyBorder="1" applyAlignment="1" applyProtection="1">
      <alignment horizontal="center" vertical="center"/>
    </xf>
    <xf numFmtId="14" fontId="20" fillId="2" borderId="32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19" fillId="4" borderId="5" xfId="1" applyFont="1" applyFill="1" applyBorder="1" applyAlignment="1" applyProtection="1">
      <alignment horizontal="center" vertical="center"/>
    </xf>
    <xf numFmtId="0" fontId="19" fillId="4" borderId="26" xfId="1" applyFont="1" applyFill="1" applyBorder="1" applyAlignment="1" applyProtection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</xf>
    <xf numFmtId="0" fontId="19" fillId="4" borderId="0" xfId="0" applyFont="1" applyFill="1" applyAlignment="1" applyProtection="1">
      <alignment horizontal="left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1" xfId="4" applyFont="1" applyFill="1" applyBorder="1" applyAlignment="1" applyProtection="1">
      <alignment horizontal="center" vertical="center" wrapText="1"/>
    </xf>
    <xf numFmtId="0" fontId="16" fillId="4" borderId="0" xfId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/>
    </xf>
    <xf numFmtId="0" fontId="15" fillId="4" borderId="0" xfId="3" applyFont="1" applyFill="1" applyAlignment="1" applyProtection="1">
      <alignment horizontal="left"/>
    </xf>
    <xf numFmtId="0" fontId="15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28" fillId="4" borderId="0" xfId="3" applyFont="1" applyFill="1" applyBorder="1" applyAlignment="1">
      <alignment horizontal="left" vertical="center" wrapText="1"/>
    </xf>
    <xf numFmtId="0" fontId="16" fillId="4" borderId="0" xfId="3" applyFont="1" applyFill="1" applyBorder="1" applyAlignment="1" applyProtection="1">
      <alignment horizontal="left" vertical="center"/>
    </xf>
    <xf numFmtId="0" fontId="17" fillId="0" borderId="26" xfId="3" applyFont="1" applyBorder="1" applyAlignment="1">
      <alignment horizontal="center" vertical="center"/>
    </xf>
  </cellXfs>
  <cellStyles count="1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Normal 5 2" xfId="6" xr:uid="{00000000-0005-0000-0000-000005000000}"/>
    <cellStyle name="Normal 5 2 2" xfId="7" xr:uid="{00000000-0005-0000-0000-000006000000}"/>
    <cellStyle name="Normal 5 2 2 2" xfId="14" xr:uid="{00000000-0005-0000-0000-000007000000}"/>
    <cellStyle name="Normal 5 2 3" xfId="8" xr:uid="{00000000-0005-0000-0000-000008000000}"/>
    <cellStyle name="Normal 5 2 3 2" xfId="11" xr:uid="{00000000-0005-0000-0000-000009000000}"/>
    <cellStyle name="Normal 5 3" xfId="9" xr:uid="{00000000-0005-0000-0000-00000A000000}"/>
    <cellStyle name="Normal 5 3 2" xfId="10" xr:uid="{00000000-0005-0000-0000-00000B000000}"/>
    <cellStyle name="Normal 5 3 3" xfId="15" xr:uid="{00000000-0005-0000-0000-00000C000000}"/>
    <cellStyle name="Normal 6" xfId="12" xr:uid="{00000000-0005-0000-0000-00000D000000}"/>
    <cellStyle name="Normal 7" xfId="13" xr:uid="{00000000-0005-0000-0000-00000E000000}"/>
    <cellStyle name="Normal_FORMEBI" xfId="1" xr:uid="{00000000-0005-0000-0000-00000F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40</xdr:row>
      <xdr:rowOff>180975</xdr:rowOff>
    </xdr:from>
    <xdr:to>
      <xdr:col>6</xdr:col>
      <xdr:colOff>219075</xdr:colOff>
      <xdr:row>40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41</xdr:row>
      <xdr:rowOff>152400</xdr:rowOff>
    </xdr:from>
    <xdr:to>
      <xdr:col>7</xdr:col>
      <xdr:colOff>9525</xdr:colOff>
      <xdr:row>41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171450</xdr:rowOff>
    </xdr:from>
    <xdr:to>
      <xdr:col>2</xdr:col>
      <xdr:colOff>1495425</xdr:colOff>
      <xdr:row>20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41</xdr:row>
      <xdr:rowOff>4082</xdr:rowOff>
    </xdr:from>
    <xdr:to>
      <xdr:col>5</xdr:col>
      <xdr:colOff>110219</xdr:colOff>
      <xdr:row>41</xdr:row>
      <xdr:rowOff>4082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nzaalishvili/AppData/Local/Microsoft/Windows/Temporary%20Internet%20Files/Content.Outlook/NKXX6P1B/Users/lmerabishvili/AppData/Local/Microsoft/Windows/Temporary%20Internet%20Files/Content.Outlook/DELNJLCD/axali%20formebiV3.xlsx?00641D41" TargetMode="External"/><Relationship Id="rId1" Type="http://schemas.openxmlformats.org/officeDocument/2006/relationships/externalLinkPath" Target="file:///\\00641D41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oridze/Desktop/&#4305;&#4320;&#4331;&#4304;&#4316;&#4308;&#4305;&#4312;&#4321;%20&#4304;&#4334;&#4304;&#4314;&#4312;%20&#4318;&#4320;&#4317;&#4308;&#4325;&#4322;&#4312;/&#4332;&#4314;&#4312;&#4323;&#4320;&#4312;%20&#4307;&#4308;&#4313;&#4314;&#4304;&#4320;&#4304;&#4330;&#4312;&#4312;&#4321;%20&#4324;&#4317;&#4320;&#4315;&#4308;&#4305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3"/>
      <sheetName val="ფორმა 9.4"/>
      <sheetName val="შემაჯამებელი ფორმა"/>
      <sheetName val="Validation"/>
    </sheetNames>
    <sheetDataSet>
      <sheetData sheetId="0"/>
      <sheetData sheetId="1">
        <row r="9">
          <cell r="D9">
            <v>0</v>
          </cell>
        </row>
      </sheetData>
      <sheetData sheetId="2">
        <row r="9">
          <cell r="D9">
            <v>0</v>
          </cell>
        </row>
      </sheetData>
      <sheetData sheetId="3">
        <row r="11">
          <cell r="D1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D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D1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showGridLines="0" view="pageBreakPreview" zoomScale="90" zoomScaleNormal="100" zoomScaleSheetLayoutView="90" workbookViewId="0">
      <selection activeCell="D9" sqref="D9:D10"/>
    </sheetView>
  </sheetViews>
  <sheetFormatPr defaultColWidth="9.140625" defaultRowHeight="15" x14ac:dyDescent="0.2"/>
  <cols>
    <col min="1" max="1" width="6.28515625" style="397" bestFit="1" customWidth="1"/>
    <col min="2" max="2" width="13.140625" style="397" customWidth="1"/>
    <col min="3" max="3" width="18.85546875" style="397" customWidth="1"/>
    <col min="4" max="4" width="15.140625" style="397" customWidth="1"/>
    <col min="5" max="5" width="21.85546875" style="397" customWidth="1"/>
    <col min="6" max="8" width="19.140625" style="451" customWidth="1"/>
    <col min="9" max="9" width="16.42578125" style="397" bestFit="1" customWidth="1"/>
    <col min="10" max="10" width="17.42578125" style="397" customWidth="1"/>
    <col min="11" max="11" width="16.42578125" style="445" customWidth="1"/>
    <col min="12" max="12" width="13.140625" style="397" bestFit="1" customWidth="1"/>
    <col min="13" max="13" width="15.28515625" style="397" customWidth="1"/>
    <col min="14" max="16384" width="9.140625" style="397"/>
  </cols>
  <sheetData>
    <row r="1" spans="1:13" s="372" customFormat="1" x14ac:dyDescent="0.2">
      <c r="A1" s="215" t="s">
        <v>508</v>
      </c>
      <c r="C1" s="373"/>
      <c r="D1" s="373"/>
      <c r="E1" s="374"/>
      <c r="F1" s="210"/>
      <c r="G1" s="374"/>
      <c r="H1" s="214"/>
      <c r="I1" s="373"/>
      <c r="J1" s="374"/>
      <c r="K1" s="374"/>
      <c r="L1" s="374"/>
      <c r="M1" s="376" t="s">
        <v>94</v>
      </c>
    </row>
    <row r="2" spans="1:13" s="372" customFormat="1" x14ac:dyDescent="0.2">
      <c r="A2" s="213" t="s">
        <v>124</v>
      </c>
      <c r="B2" s="373"/>
      <c r="C2" s="373"/>
      <c r="D2" s="373"/>
      <c r="E2" s="374"/>
      <c r="F2" s="210"/>
      <c r="G2" s="374"/>
      <c r="H2" s="212"/>
      <c r="I2" s="373"/>
      <c r="J2" s="374"/>
      <c r="K2" s="374"/>
      <c r="L2" s="374"/>
      <c r="M2" s="377" t="s">
        <v>514</v>
      </c>
    </row>
    <row r="3" spans="1:13" s="372" customFormat="1" x14ac:dyDescent="0.2">
      <c r="A3" s="378"/>
      <c r="B3" s="373"/>
      <c r="C3" s="379"/>
      <c r="D3" s="380"/>
      <c r="E3" s="374"/>
      <c r="F3" s="381"/>
      <c r="G3" s="374"/>
      <c r="H3" s="374"/>
      <c r="I3" s="210"/>
      <c r="J3" s="373"/>
      <c r="K3" s="374"/>
      <c r="L3" s="373"/>
      <c r="M3" s="383"/>
    </row>
    <row r="4" spans="1:13" s="372" customFormat="1" x14ac:dyDescent="0.2">
      <c r="A4" s="223" t="s">
        <v>254</v>
      </c>
      <c r="B4" s="210"/>
      <c r="C4" s="210"/>
      <c r="D4" s="224" t="s">
        <v>515</v>
      </c>
      <c r="E4" s="384"/>
      <c r="F4" s="385"/>
      <c r="G4" s="386"/>
      <c r="H4" s="387"/>
      <c r="I4" s="384"/>
      <c r="J4" s="388"/>
      <c r="K4" s="382"/>
      <c r="L4" s="386"/>
      <c r="M4" s="389"/>
    </row>
    <row r="5" spans="1:13" s="372" customFormat="1" ht="15.75" thickBot="1" x14ac:dyDescent="0.25">
      <c r="A5" s="211"/>
      <c r="B5" s="374"/>
      <c r="C5" s="390"/>
      <c r="D5" s="391"/>
      <c r="E5" s="374"/>
      <c r="F5" s="392"/>
      <c r="G5" s="392"/>
      <c r="H5" s="392"/>
      <c r="I5" s="374"/>
      <c r="J5" s="373"/>
      <c r="K5" s="382"/>
      <c r="L5" s="373"/>
      <c r="M5" s="383"/>
    </row>
    <row r="6" spans="1:13" ht="33" customHeight="1" thickBot="1" x14ac:dyDescent="0.25">
      <c r="A6" s="393"/>
      <c r="B6" s="394"/>
      <c r="C6" s="395"/>
      <c r="D6" s="395"/>
      <c r="E6" s="467" t="s">
        <v>476</v>
      </c>
      <c r="F6" s="468"/>
      <c r="G6" s="468"/>
      <c r="H6" s="469"/>
      <c r="I6" s="470" t="s">
        <v>489</v>
      </c>
      <c r="J6" s="470"/>
      <c r="K6" s="470"/>
      <c r="L6" s="471"/>
      <c r="M6" s="396"/>
    </row>
    <row r="7" spans="1:13" s="406" customFormat="1" ht="51.75" thickBot="1" x14ac:dyDescent="0.25">
      <c r="A7" s="398" t="s">
        <v>64</v>
      </c>
      <c r="B7" s="399" t="s">
        <v>125</v>
      </c>
      <c r="C7" s="399" t="s">
        <v>507</v>
      </c>
      <c r="D7" s="400" t="s">
        <v>260</v>
      </c>
      <c r="E7" s="401" t="s">
        <v>509</v>
      </c>
      <c r="F7" s="401" t="s">
        <v>448</v>
      </c>
      <c r="G7" s="401" t="s">
        <v>436</v>
      </c>
      <c r="H7" s="401" t="s">
        <v>435</v>
      </c>
      <c r="I7" s="401" t="s">
        <v>387</v>
      </c>
      <c r="J7" s="402" t="s">
        <v>257</v>
      </c>
      <c r="K7" s="403" t="s">
        <v>506</v>
      </c>
      <c r="L7" s="404" t="s">
        <v>210</v>
      </c>
      <c r="M7" s="405" t="s">
        <v>211</v>
      </c>
    </row>
    <row r="8" spans="1:13" s="411" customFormat="1" ht="15.75" thickBot="1" x14ac:dyDescent="0.25">
      <c r="A8" s="407">
        <v>1</v>
      </c>
      <c r="B8" s="408">
        <v>2</v>
      </c>
      <c r="C8" s="452">
        <v>3</v>
      </c>
      <c r="D8" s="409">
        <v>4</v>
      </c>
      <c r="E8" s="407">
        <v>5</v>
      </c>
      <c r="F8" s="408">
        <v>6</v>
      </c>
      <c r="G8" s="409">
        <v>7</v>
      </c>
      <c r="H8" s="408">
        <v>8</v>
      </c>
      <c r="I8" s="407">
        <v>9</v>
      </c>
      <c r="J8" s="408">
        <v>10</v>
      </c>
      <c r="K8" s="408">
        <v>11</v>
      </c>
      <c r="L8" s="410">
        <v>12</v>
      </c>
      <c r="M8" s="405">
        <v>13</v>
      </c>
    </row>
    <row r="9" spans="1:13" ht="53.25" customHeight="1" x14ac:dyDescent="0.2">
      <c r="A9" s="412">
        <v>1</v>
      </c>
      <c r="B9" s="413" t="s">
        <v>516</v>
      </c>
      <c r="C9" s="453" t="s">
        <v>518</v>
      </c>
      <c r="D9" s="414">
        <v>6000</v>
      </c>
      <c r="E9" s="415" t="s">
        <v>519</v>
      </c>
      <c r="F9" s="416" t="s">
        <v>521</v>
      </c>
      <c r="G9" s="417"/>
      <c r="H9" s="417"/>
      <c r="I9" s="418" t="s">
        <v>523</v>
      </c>
      <c r="J9" s="419" t="s">
        <v>525</v>
      </c>
      <c r="K9" s="420"/>
      <c r="L9" s="421"/>
      <c r="M9" s="422"/>
    </row>
    <row r="10" spans="1:13" ht="53.25" customHeight="1" x14ac:dyDescent="0.2">
      <c r="A10" s="423">
        <v>2</v>
      </c>
      <c r="B10" s="413" t="s">
        <v>517</v>
      </c>
      <c r="C10" s="453" t="s">
        <v>518</v>
      </c>
      <c r="D10" s="424">
        <v>9500</v>
      </c>
      <c r="E10" s="425" t="s">
        <v>520</v>
      </c>
      <c r="F10" s="416" t="s">
        <v>522</v>
      </c>
      <c r="G10" s="416"/>
      <c r="H10" s="416"/>
      <c r="I10" s="426" t="s">
        <v>524</v>
      </c>
      <c r="J10" s="427" t="s">
        <v>526</v>
      </c>
      <c r="K10" s="428"/>
      <c r="L10" s="429"/>
      <c r="M10" s="430"/>
    </row>
    <row r="11" spans="1:13" x14ac:dyDescent="0.2">
      <c r="A11" s="431" t="s">
        <v>256</v>
      </c>
      <c r="B11" s="432"/>
      <c r="C11" s="433"/>
      <c r="D11" s="434"/>
      <c r="E11" s="435"/>
      <c r="F11" s="436"/>
      <c r="G11" s="436"/>
      <c r="H11" s="436"/>
      <c r="I11" s="437"/>
      <c r="J11" s="438"/>
      <c r="K11" s="439"/>
      <c r="L11" s="440"/>
      <c r="M11" s="441"/>
    </row>
    <row r="12" spans="1:13" x14ac:dyDescent="0.2">
      <c r="A12" s="472"/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</row>
    <row r="13" spans="1:13" ht="16.5" customHeight="1" x14ac:dyDescent="0.3">
      <c r="A13" s="442" t="s">
        <v>417</v>
      </c>
      <c r="B13" s="477" t="s">
        <v>477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</row>
    <row r="14" spans="1:13" ht="39" customHeight="1" x14ac:dyDescent="0.2">
      <c r="A14" s="443" t="s">
        <v>437</v>
      </c>
      <c r="B14" s="476" t="s">
        <v>478</v>
      </c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</row>
    <row r="15" spans="1:13" ht="44.25" customHeight="1" x14ac:dyDescent="0.2">
      <c r="A15" s="443" t="s">
        <v>438</v>
      </c>
      <c r="B15" s="476" t="s">
        <v>513</v>
      </c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</row>
    <row r="16" spans="1:13" ht="28.9" customHeight="1" x14ac:dyDescent="0.3">
      <c r="A16" s="442" t="s">
        <v>439</v>
      </c>
      <c r="B16" s="476" t="s">
        <v>490</v>
      </c>
      <c r="C16" s="476"/>
      <c r="D16" s="476"/>
      <c r="E16" s="476"/>
      <c r="F16" s="476"/>
      <c r="G16" s="476"/>
      <c r="H16" s="476"/>
      <c r="I16" s="476"/>
      <c r="J16" s="476"/>
      <c r="K16" s="476"/>
      <c r="L16" s="476"/>
      <c r="M16" s="476"/>
    </row>
    <row r="17" spans="1:13" s="445" customFormat="1" ht="17.25" customHeight="1" x14ac:dyDescent="0.3">
      <c r="A17" s="444" t="s">
        <v>485</v>
      </c>
      <c r="B17" s="478" t="s">
        <v>510</v>
      </c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</row>
    <row r="18" spans="1:13" ht="17.25" customHeight="1" x14ac:dyDescent="0.3">
      <c r="A18" s="442"/>
      <c r="B18" s="476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</row>
    <row r="19" spans="1:13" s="269" customFormat="1" ht="27" customHeight="1" x14ac:dyDescent="0.2">
      <c r="A19" s="473" t="s">
        <v>93</v>
      </c>
      <c r="B19" s="473"/>
      <c r="C19" s="446"/>
      <c r="D19" s="386"/>
      <c r="E19" s="446"/>
      <c r="F19" s="446"/>
      <c r="G19" s="386"/>
      <c r="H19" s="446"/>
      <c r="I19" s="446"/>
      <c r="J19" s="386"/>
      <c r="K19" s="375"/>
      <c r="L19" s="446"/>
      <c r="M19" s="386"/>
    </row>
    <row r="20" spans="1:13" s="269" customFormat="1" ht="15" customHeight="1" x14ac:dyDescent="0.2">
      <c r="A20" s="446"/>
      <c r="B20" s="386"/>
      <c r="C20" s="447"/>
      <c r="D20" s="448"/>
      <c r="E20" s="447"/>
      <c r="F20" s="446"/>
      <c r="G20" s="386"/>
      <c r="H20" s="449"/>
      <c r="I20" s="446"/>
      <c r="J20" s="386"/>
      <c r="K20" s="375"/>
      <c r="L20" s="446"/>
      <c r="M20" s="386"/>
    </row>
    <row r="21" spans="1:13" s="372" customFormat="1" ht="22.9" customHeight="1" x14ac:dyDescent="0.2">
      <c r="A21" s="446"/>
      <c r="B21" s="386"/>
      <c r="C21" s="466" t="s">
        <v>248</v>
      </c>
      <c r="D21" s="466"/>
      <c r="E21" s="466"/>
      <c r="F21" s="446"/>
      <c r="G21" s="386"/>
      <c r="H21" s="474" t="s">
        <v>386</v>
      </c>
      <c r="I21" s="450"/>
      <c r="J21" s="386"/>
      <c r="K21" s="375"/>
      <c r="L21" s="446"/>
      <c r="M21" s="386"/>
    </row>
    <row r="22" spans="1:13" s="372" customFormat="1" ht="40.5" customHeight="1" x14ac:dyDescent="0.2">
      <c r="A22" s="446"/>
      <c r="B22" s="386"/>
      <c r="C22" s="446"/>
      <c r="D22" s="386"/>
      <c r="E22" s="446"/>
      <c r="F22" s="446"/>
      <c r="G22" s="386"/>
      <c r="H22" s="475"/>
      <c r="I22" s="450"/>
      <c r="J22" s="386"/>
      <c r="K22" s="375"/>
      <c r="L22" s="446"/>
      <c r="M22" s="386"/>
    </row>
    <row r="23" spans="1:13" s="372" customFormat="1" ht="21" customHeight="1" x14ac:dyDescent="0.2">
      <c r="A23" s="446"/>
      <c r="B23" s="386"/>
      <c r="C23" s="466" t="s">
        <v>123</v>
      </c>
      <c r="D23" s="466"/>
      <c r="E23" s="466"/>
      <c r="F23" s="446"/>
      <c r="G23" s="386"/>
      <c r="H23" s="446"/>
      <c r="I23" s="446"/>
      <c r="J23" s="386"/>
      <c r="K23" s="375"/>
      <c r="L23" s="446"/>
      <c r="M23" s="386"/>
    </row>
    <row r="24" spans="1:13" s="372" customFormat="1" ht="15" customHeight="1" x14ac:dyDescent="0.2">
      <c r="A24" s="208"/>
      <c r="B24" s="208"/>
      <c r="C24" s="208"/>
      <c r="D24" s="208"/>
      <c r="E24" s="397"/>
      <c r="F24" s="208"/>
      <c r="G24" s="208"/>
      <c r="H24" s="208"/>
      <c r="I24" s="208"/>
      <c r="J24" s="208"/>
      <c r="K24" s="268"/>
      <c r="L24" s="208"/>
      <c r="M24" s="208"/>
    </row>
    <row r="25" spans="1:13" s="372" customFormat="1" x14ac:dyDescent="0.2">
      <c r="A25" s="208"/>
      <c r="B25" s="208"/>
      <c r="C25" s="208"/>
      <c r="D25" s="208"/>
      <c r="E25" s="397"/>
      <c r="F25" s="208"/>
      <c r="G25" s="208"/>
      <c r="H25" s="208"/>
      <c r="I25" s="208"/>
      <c r="J25" s="208"/>
      <c r="K25" s="268"/>
      <c r="L25" s="208"/>
      <c r="M25" s="208"/>
    </row>
    <row r="26" spans="1:13" s="372" customFormat="1" x14ac:dyDescent="0.2">
      <c r="A26" s="208"/>
      <c r="B26" s="208"/>
      <c r="C26" s="208"/>
      <c r="D26" s="208"/>
      <c r="E26" s="397"/>
      <c r="F26" s="208"/>
      <c r="G26" s="208"/>
      <c r="H26" s="208"/>
      <c r="I26" s="208"/>
      <c r="J26" s="208"/>
      <c r="K26" s="268"/>
      <c r="L26" s="208"/>
      <c r="M26" s="208"/>
    </row>
    <row r="27" spans="1:13" x14ac:dyDescent="0.2">
      <c r="A27" s="208"/>
      <c r="B27" s="208"/>
      <c r="C27" s="208"/>
      <c r="D27" s="208"/>
      <c r="F27" s="208"/>
      <c r="G27" s="208"/>
      <c r="H27" s="208"/>
      <c r="I27" s="208"/>
      <c r="J27" s="208"/>
      <c r="K27" s="268"/>
      <c r="L27" s="208"/>
      <c r="M27" s="208"/>
    </row>
    <row r="28" spans="1:13" s="209" customFormat="1" x14ac:dyDescent="0.2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68"/>
      <c r="L28" s="208"/>
      <c r="M28" s="208"/>
    </row>
    <row r="29" spans="1:13" s="209" customFormat="1" x14ac:dyDescent="0.2">
      <c r="A29" s="397"/>
      <c r="B29" s="397"/>
      <c r="C29" s="397"/>
      <c r="D29" s="397"/>
      <c r="E29" s="397"/>
      <c r="F29" s="451"/>
      <c r="G29" s="451"/>
      <c r="H29" s="451"/>
      <c r="I29" s="397"/>
      <c r="J29" s="397"/>
      <c r="K29" s="445"/>
      <c r="L29" s="397"/>
      <c r="M29" s="397"/>
    </row>
    <row r="30" spans="1:13" s="209" customFormat="1" ht="15" customHeight="1" x14ac:dyDescent="0.2">
      <c r="A30" s="397"/>
      <c r="B30" s="397"/>
      <c r="C30" s="397"/>
      <c r="D30" s="397"/>
      <c r="E30" s="397"/>
      <c r="F30" s="451"/>
      <c r="G30" s="451"/>
      <c r="H30" s="451"/>
      <c r="I30" s="397"/>
      <c r="J30" s="397"/>
      <c r="K30" s="445"/>
      <c r="L30" s="397"/>
      <c r="M30" s="397"/>
    </row>
    <row r="31" spans="1:13" s="209" customFormat="1" x14ac:dyDescent="0.2">
      <c r="A31" s="397"/>
      <c r="B31" s="397"/>
      <c r="C31" s="397"/>
      <c r="D31" s="397"/>
      <c r="E31" s="397"/>
      <c r="F31" s="451"/>
      <c r="G31" s="451"/>
      <c r="H31" s="451"/>
      <c r="I31" s="397"/>
      <c r="J31" s="397"/>
      <c r="K31" s="445"/>
      <c r="L31" s="397"/>
      <c r="M31" s="397"/>
    </row>
    <row r="32" spans="1:13" s="208" customFormat="1" x14ac:dyDescent="0.2">
      <c r="A32" s="397"/>
      <c r="B32" s="397"/>
      <c r="C32" s="397"/>
      <c r="D32" s="397"/>
      <c r="E32" s="397"/>
      <c r="F32" s="451"/>
      <c r="G32" s="451"/>
      <c r="H32" s="451"/>
      <c r="I32" s="397"/>
      <c r="J32" s="397"/>
      <c r="K32" s="445"/>
      <c r="L32" s="397"/>
      <c r="M32" s="397"/>
    </row>
    <row r="33" spans="1:13" s="208" customFormat="1" x14ac:dyDescent="0.2">
      <c r="A33" s="397"/>
      <c r="B33" s="397"/>
      <c r="C33" s="397"/>
      <c r="D33" s="397"/>
      <c r="E33" s="397"/>
      <c r="F33" s="451"/>
      <c r="G33" s="451"/>
      <c r="H33" s="451"/>
      <c r="I33" s="397"/>
      <c r="J33" s="397"/>
      <c r="K33" s="445"/>
      <c r="L33" s="397"/>
      <c r="M33" s="397"/>
    </row>
    <row r="34" spans="1:13" s="208" customFormat="1" x14ac:dyDescent="0.2">
      <c r="A34" s="397"/>
      <c r="B34" s="397"/>
      <c r="C34" s="397"/>
      <c r="D34" s="397"/>
      <c r="E34" s="397"/>
      <c r="F34" s="451"/>
      <c r="G34" s="451"/>
      <c r="H34" s="451"/>
      <c r="I34" s="397"/>
      <c r="J34" s="397"/>
      <c r="K34" s="445"/>
      <c r="L34" s="397"/>
      <c r="M34" s="397"/>
    </row>
    <row r="35" spans="1:13" s="208" customFormat="1" x14ac:dyDescent="0.2">
      <c r="A35" s="397"/>
      <c r="B35" s="397"/>
      <c r="C35" s="397"/>
      <c r="D35" s="397"/>
      <c r="E35" s="397"/>
      <c r="F35" s="451"/>
      <c r="G35" s="451"/>
      <c r="H35" s="451"/>
      <c r="I35" s="397"/>
      <c r="J35" s="397"/>
      <c r="K35" s="445"/>
      <c r="L35" s="397"/>
      <c r="M35" s="397"/>
    </row>
    <row r="36" spans="1:13" s="208" customFormat="1" x14ac:dyDescent="0.2">
      <c r="A36" s="397"/>
      <c r="B36" s="397"/>
      <c r="C36" s="397"/>
      <c r="D36" s="397"/>
      <c r="E36" s="397"/>
      <c r="F36" s="451"/>
      <c r="G36" s="451"/>
      <c r="H36" s="451"/>
      <c r="I36" s="397"/>
      <c r="J36" s="397"/>
      <c r="K36" s="445"/>
      <c r="L36" s="397"/>
      <c r="M36" s="397"/>
    </row>
    <row r="37" spans="1:13" s="208" customFormat="1" x14ac:dyDescent="0.2">
      <c r="A37" s="397"/>
      <c r="B37" s="397"/>
      <c r="C37" s="397"/>
      <c r="D37" s="397"/>
      <c r="E37" s="397"/>
      <c r="F37" s="451"/>
      <c r="G37" s="451"/>
      <c r="H37" s="451"/>
      <c r="I37" s="397"/>
      <c r="J37" s="397"/>
      <c r="K37" s="445"/>
      <c r="L37" s="397"/>
      <c r="M37" s="397"/>
    </row>
  </sheetData>
  <mergeCells count="13">
    <mergeCell ref="C23:E23"/>
    <mergeCell ref="E6:H6"/>
    <mergeCell ref="I6:L6"/>
    <mergeCell ref="A12:M12"/>
    <mergeCell ref="A19:B19"/>
    <mergeCell ref="C21:E21"/>
    <mergeCell ref="H21:H22"/>
    <mergeCell ref="B18:M18"/>
    <mergeCell ref="B16:M16"/>
    <mergeCell ref="B15:M15"/>
    <mergeCell ref="B14:M14"/>
    <mergeCell ref="B13:M13"/>
    <mergeCell ref="B17:M1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1" xr:uid="{00000000-0002-0000-0000-000000000000}">
      <formula1>11</formula1>
    </dataValidation>
    <dataValidation allowBlank="1" showInputMessage="1" showErrorMessage="1" error="თვე/დღე/წელი" prompt="თვე/დღე/წელი" sqref="B9:B11" xr:uid="{00000000-0002-0000-0000-000001000000}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1" xr:uid="{00000000-0002-0000-0000-000002000000}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paperSize="9"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9"/>
  <sheetViews>
    <sheetView showGridLines="0" topLeftCell="A88" zoomScaleNormal="100" zoomScaleSheetLayoutView="80" workbookViewId="0">
      <selection activeCell="C24" sqref="C24"/>
    </sheetView>
  </sheetViews>
  <sheetFormatPr defaultColWidth="9.140625" defaultRowHeight="15" x14ac:dyDescent="0.3"/>
  <cols>
    <col min="1" max="1" width="15.7109375" style="20" customWidth="1"/>
    <col min="2" max="2" width="74.140625" style="20" customWidth="1"/>
    <col min="3" max="3" width="14.85546875" style="20" customWidth="1"/>
    <col min="4" max="4" width="13.28515625" style="20" customWidth="1"/>
    <col min="5" max="5" width="0.7109375" style="20" customWidth="1"/>
    <col min="6" max="16384" width="9.140625" style="20"/>
  </cols>
  <sheetData>
    <row r="1" spans="1:12" x14ac:dyDescent="0.3">
      <c r="A1" s="71" t="s">
        <v>281</v>
      </c>
      <c r="B1" s="107"/>
      <c r="C1" s="481" t="s">
        <v>94</v>
      </c>
      <c r="D1" s="481"/>
      <c r="E1" s="137"/>
    </row>
    <row r="2" spans="1:12" x14ac:dyDescent="0.3">
      <c r="A2" s="72" t="s">
        <v>124</v>
      </c>
      <c r="B2" s="107"/>
      <c r="C2" s="479" t="str">
        <f>'ფორმა N1'!M2</f>
        <v>01/01/2023-31/12/2023</v>
      </c>
      <c r="D2" s="480"/>
      <c r="E2" s="137"/>
    </row>
    <row r="3" spans="1:12" x14ac:dyDescent="0.3">
      <c r="A3" s="72"/>
      <c r="B3" s="107"/>
      <c r="C3" s="266"/>
      <c r="D3" s="266"/>
      <c r="E3" s="137"/>
    </row>
    <row r="4" spans="1:12" s="2" customFormat="1" x14ac:dyDescent="0.3">
      <c r="A4" s="73" t="s">
        <v>254</v>
      </c>
      <c r="B4" s="73"/>
      <c r="C4" s="72"/>
      <c r="D4" s="72"/>
      <c r="E4" s="103"/>
      <c r="L4" s="20"/>
    </row>
    <row r="5" spans="1:12" s="2" customFormat="1" x14ac:dyDescent="0.3">
      <c r="A5" s="112" t="str">
        <f>'ფორმა N1'!D4</f>
        <v>მპგ "საქართველოს ქრისტიან-კონსერვატიული პარტია"</v>
      </c>
      <c r="B5" s="105"/>
      <c r="C5" s="57"/>
      <c r="D5" s="57"/>
      <c r="E5" s="103"/>
    </row>
    <row r="6" spans="1:12" s="2" customFormat="1" x14ac:dyDescent="0.3">
      <c r="A6" s="73"/>
      <c r="B6" s="73"/>
      <c r="C6" s="72"/>
      <c r="D6" s="72"/>
      <c r="E6" s="103"/>
    </row>
    <row r="7" spans="1:12" s="6" customFormat="1" x14ac:dyDescent="0.3">
      <c r="A7" s="261"/>
      <c r="B7" s="261"/>
      <c r="C7" s="74"/>
      <c r="D7" s="74"/>
      <c r="E7" s="138"/>
    </row>
    <row r="8" spans="1:12" s="6" customFormat="1" ht="30" x14ac:dyDescent="0.3">
      <c r="A8" s="101" t="s">
        <v>64</v>
      </c>
      <c r="B8" s="75" t="s">
        <v>11</v>
      </c>
      <c r="C8" s="75" t="s">
        <v>10</v>
      </c>
      <c r="D8" s="75" t="s">
        <v>9</v>
      </c>
      <c r="E8" s="138"/>
    </row>
    <row r="9" spans="1:12" s="9" customFormat="1" ht="18" x14ac:dyDescent="0.2">
      <c r="A9" s="13">
        <v>1</v>
      </c>
      <c r="B9" s="13" t="s">
        <v>57</v>
      </c>
      <c r="C9" s="78">
        <f>SUM(C10,C14,C54,C57,C58,C59,C76)</f>
        <v>0</v>
      </c>
      <c r="D9" s="78">
        <f>SUM(D10,D14,D54,D57,D58,D59,D65,D72,D73)</f>
        <v>0</v>
      </c>
      <c r="E9" s="139"/>
    </row>
    <row r="10" spans="1:12" s="9" customFormat="1" ht="18" x14ac:dyDescent="0.2">
      <c r="A10" s="14">
        <v>1.1000000000000001</v>
      </c>
      <c r="B10" s="14" t="s">
        <v>58</v>
      </c>
      <c r="C10" s="80">
        <f>SUM(C11:C13)</f>
        <v>0</v>
      </c>
      <c r="D10" s="80">
        <f>SUM(D11:D13)</f>
        <v>0</v>
      </c>
      <c r="E10" s="139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/>
      <c r="E11" s="139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7"/>
    </row>
    <row r="13" spans="1:12" s="3" customFormat="1" x14ac:dyDescent="0.2">
      <c r="A13" s="364" t="s">
        <v>71</v>
      </c>
      <c r="B13" s="84" t="s">
        <v>487</v>
      </c>
      <c r="C13" s="4"/>
      <c r="D13" s="4"/>
      <c r="E13" s="91"/>
    </row>
    <row r="14" spans="1:12" x14ac:dyDescent="0.3">
      <c r="A14" s="14">
        <v>1.2</v>
      </c>
      <c r="B14" s="14" t="s">
        <v>60</v>
      </c>
      <c r="C14" s="80">
        <f>SUM(C15,C18,C30:C33,C36,C37,C44,C45,C46,C47,C48,C52,C53)</f>
        <v>0</v>
      </c>
      <c r="D14" s="80">
        <f>SUM(D15,D18,D30:D33,D36,D37,D44,D45,D46,D47,D48,D52,D53)</f>
        <v>0</v>
      </c>
      <c r="E14" s="137"/>
    </row>
    <row r="15" spans="1:12" x14ac:dyDescent="0.3">
      <c r="A15" s="16" t="s">
        <v>32</v>
      </c>
      <c r="B15" s="16" t="s">
        <v>1</v>
      </c>
      <c r="C15" s="79">
        <f>SUM(C16:C17)</f>
        <v>0</v>
      </c>
      <c r="D15" s="79">
        <f>SUM(D16:D17)</f>
        <v>0</v>
      </c>
      <c r="E15" s="137"/>
    </row>
    <row r="16" spans="1:12" ht="17.25" customHeight="1" x14ac:dyDescent="0.3">
      <c r="A16" s="17" t="s">
        <v>84</v>
      </c>
      <c r="B16" s="17" t="s">
        <v>61</v>
      </c>
      <c r="C16" s="33"/>
      <c r="D16" s="34"/>
      <c r="E16" s="137"/>
    </row>
    <row r="17" spans="1:5" ht="17.25" customHeight="1" x14ac:dyDescent="0.3">
      <c r="A17" s="17" t="s">
        <v>85</v>
      </c>
      <c r="B17" s="17" t="s">
        <v>62</v>
      </c>
      <c r="C17" s="33"/>
      <c r="D17" s="34"/>
      <c r="E17" s="137"/>
    </row>
    <row r="18" spans="1:5" x14ac:dyDescent="0.3">
      <c r="A18" s="16" t="s">
        <v>33</v>
      </c>
      <c r="B18" s="16" t="s">
        <v>2</v>
      </c>
      <c r="C18" s="79">
        <f>SUM(C19:C24,C29)</f>
        <v>0</v>
      </c>
      <c r="D18" s="79">
        <f>SUM(D19:D24,D29)</f>
        <v>0</v>
      </c>
      <c r="E18" s="137"/>
    </row>
    <row r="19" spans="1:5" ht="30" x14ac:dyDescent="0.3">
      <c r="A19" s="17" t="s">
        <v>12</v>
      </c>
      <c r="B19" s="17" t="s">
        <v>231</v>
      </c>
      <c r="C19" s="35"/>
      <c r="D19" s="36"/>
      <c r="E19" s="137"/>
    </row>
    <row r="20" spans="1:5" x14ac:dyDescent="0.3">
      <c r="A20" s="17" t="s">
        <v>13</v>
      </c>
      <c r="B20" s="17" t="s">
        <v>14</v>
      </c>
      <c r="C20" s="35"/>
      <c r="D20" s="37"/>
      <c r="E20" s="137"/>
    </row>
    <row r="21" spans="1:5" ht="30" x14ac:dyDescent="0.3">
      <c r="A21" s="17" t="s">
        <v>261</v>
      </c>
      <c r="B21" s="17" t="s">
        <v>22</v>
      </c>
      <c r="C21" s="35"/>
      <c r="D21" s="38"/>
      <c r="E21" s="137"/>
    </row>
    <row r="22" spans="1:5" x14ac:dyDescent="0.3">
      <c r="A22" s="17" t="s">
        <v>262</v>
      </c>
      <c r="B22" s="17" t="s">
        <v>15</v>
      </c>
      <c r="C22" s="35"/>
      <c r="D22" s="38"/>
      <c r="E22" s="137"/>
    </row>
    <row r="23" spans="1:5" x14ac:dyDescent="0.3">
      <c r="A23" s="17" t="s">
        <v>263</v>
      </c>
      <c r="B23" s="17" t="s">
        <v>16</v>
      </c>
      <c r="C23" s="35"/>
      <c r="D23" s="38"/>
      <c r="E23" s="137"/>
    </row>
    <row r="24" spans="1:5" x14ac:dyDescent="0.3">
      <c r="A24" s="17" t="s">
        <v>264</v>
      </c>
      <c r="B24" s="17" t="s">
        <v>17</v>
      </c>
      <c r="C24" s="110">
        <f>SUM(C25:C28)</f>
        <v>0</v>
      </c>
      <c r="D24" s="110">
        <f>SUM(D25:D28)</f>
        <v>0</v>
      </c>
      <c r="E24" s="137"/>
    </row>
    <row r="25" spans="1:5" ht="16.5" customHeight="1" x14ac:dyDescent="0.3">
      <c r="A25" s="18" t="s">
        <v>265</v>
      </c>
      <c r="B25" s="18" t="s">
        <v>18</v>
      </c>
      <c r="C25" s="35"/>
      <c r="D25" s="38"/>
      <c r="E25" s="137"/>
    </row>
    <row r="26" spans="1:5" ht="16.5" customHeight="1" x14ac:dyDescent="0.3">
      <c r="A26" s="18" t="s">
        <v>266</v>
      </c>
      <c r="B26" s="18" t="s">
        <v>19</v>
      </c>
      <c r="C26" s="35"/>
      <c r="D26" s="38"/>
      <c r="E26" s="137"/>
    </row>
    <row r="27" spans="1:5" ht="16.5" customHeight="1" x14ac:dyDescent="0.3">
      <c r="A27" s="18" t="s">
        <v>267</v>
      </c>
      <c r="B27" s="18" t="s">
        <v>20</v>
      </c>
      <c r="C27" s="35"/>
      <c r="D27" s="38"/>
      <c r="E27" s="137"/>
    </row>
    <row r="28" spans="1:5" ht="16.5" customHeight="1" x14ac:dyDescent="0.3">
      <c r="A28" s="18" t="s">
        <v>268</v>
      </c>
      <c r="B28" s="18" t="s">
        <v>23</v>
      </c>
      <c r="C28" s="35"/>
      <c r="D28" s="39"/>
      <c r="E28" s="137"/>
    </row>
    <row r="29" spans="1:5" x14ac:dyDescent="0.3">
      <c r="A29" s="17" t="s">
        <v>269</v>
      </c>
      <c r="B29" s="17" t="s">
        <v>21</v>
      </c>
      <c r="C29" s="35"/>
      <c r="D29" s="39"/>
      <c r="E29" s="137"/>
    </row>
    <row r="30" spans="1:5" x14ac:dyDescent="0.3">
      <c r="A30" s="16" t="s">
        <v>34</v>
      </c>
      <c r="B30" s="16" t="s">
        <v>3</v>
      </c>
      <c r="C30" s="31"/>
      <c r="D30" s="32"/>
      <c r="E30" s="137"/>
    </row>
    <row r="31" spans="1:5" x14ac:dyDescent="0.3">
      <c r="A31" s="16" t="s">
        <v>35</v>
      </c>
      <c r="B31" s="16" t="s">
        <v>4</v>
      </c>
      <c r="C31" s="31"/>
      <c r="D31" s="32"/>
      <c r="E31" s="137"/>
    </row>
    <row r="32" spans="1:5" x14ac:dyDescent="0.3">
      <c r="A32" s="16" t="s">
        <v>36</v>
      </c>
      <c r="B32" s="16" t="s">
        <v>5</v>
      </c>
      <c r="C32" s="31"/>
      <c r="D32" s="32"/>
      <c r="E32" s="137"/>
    </row>
    <row r="33" spans="1:5" x14ac:dyDescent="0.3">
      <c r="A33" s="16" t="s">
        <v>37</v>
      </c>
      <c r="B33" s="16" t="s">
        <v>63</v>
      </c>
      <c r="C33" s="79">
        <f>SUM(C34:C35)</f>
        <v>0</v>
      </c>
      <c r="D33" s="79">
        <f>SUM(D34:D35)</f>
        <v>0</v>
      </c>
      <c r="E33" s="137"/>
    </row>
    <row r="34" spans="1:5" x14ac:dyDescent="0.3">
      <c r="A34" s="17" t="s">
        <v>270</v>
      </c>
      <c r="B34" s="17" t="s">
        <v>56</v>
      </c>
      <c r="C34" s="31"/>
      <c r="D34" s="32"/>
      <c r="E34" s="137"/>
    </row>
    <row r="35" spans="1:5" x14ac:dyDescent="0.3">
      <c r="A35" s="17" t="s">
        <v>271</v>
      </c>
      <c r="B35" s="17" t="s">
        <v>55</v>
      </c>
      <c r="C35" s="31"/>
      <c r="D35" s="32"/>
      <c r="E35" s="137"/>
    </row>
    <row r="36" spans="1:5" x14ac:dyDescent="0.3">
      <c r="A36" s="16" t="s">
        <v>38</v>
      </c>
      <c r="B36" s="16" t="s">
        <v>49</v>
      </c>
      <c r="C36" s="31"/>
      <c r="D36" s="32"/>
      <c r="E36" s="137"/>
    </row>
    <row r="37" spans="1:5" x14ac:dyDescent="0.3">
      <c r="A37" s="16" t="s">
        <v>39</v>
      </c>
      <c r="B37" s="16" t="s">
        <v>319</v>
      </c>
      <c r="C37" s="79">
        <f>SUM(C38:C43)</f>
        <v>0</v>
      </c>
      <c r="D37" s="79">
        <f>SUM(D38:D43)</f>
        <v>0</v>
      </c>
      <c r="E37" s="137"/>
    </row>
    <row r="38" spans="1:5" x14ac:dyDescent="0.3">
      <c r="A38" s="17" t="s">
        <v>316</v>
      </c>
      <c r="B38" s="17" t="s">
        <v>320</v>
      </c>
      <c r="C38" s="31"/>
      <c r="D38" s="31"/>
      <c r="E38" s="137"/>
    </row>
    <row r="39" spans="1:5" x14ac:dyDescent="0.3">
      <c r="A39" s="17" t="s">
        <v>317</v>
      </c>
      <c r="B39" s="17" t="s">
        <v>321</v>
      </c>
      <c r="C39" s="31"/>
      <c r="D39" s="31"/>
      <c r="E39" s="137"/>
    </row>
    <row r="40" spans="1:5" x14ac:dyDescent="0.3">
      <c r="A40" s="17" t="s">
        <v>318</v>
      </c>
      <c r="B40" s="17" t="s">
        <v>324</v>
      </c>
      <c r="C40" s="31"/>
      <c r="D40" s="32"/>
      <c r="E40" s="137"/>
    </row>
    <row r="41" spans="1:5" x14ac:dyDescent="0.3">
      <c r="A41" s="17" t="s">
        <v>323</v>
      </c>
      <c r="B41" s="17" t="s">
        <v>325</v>
      </c>
      <c r="C41" s="31"/>
      <c r="D41" s="32"/>
      <c r="E41" s="137"/>
    </row>
    <row r="42" spans="1:5" x14ac:dyDescent="0.3">
      <c r="A42" s="17" t="s">
        <v>326</v>
      </c>
      <c r="B42" s="17" t="s">
        <v>401</v>
      </c>
      <c r="C42" s="31"/>
      <c r="D42" s="32"/>
      <c r="E42" s="137"/>
    </row>
    <row r="43" spans="1:5" x14ac:dyDescent="0.3">
      <c r="A43" s="17" t="s">
        <v>402</v>
      </c>
      <c r="B43" s="17" t="s">
        <v>322</v>
      </c>
      <c r="C43" s="31"/>
      <c r="D43" s="32"/>
      <c r="E43" s="137"/>
    </row>
    <row r="44" spans="1:5" ht="30" x14ac:dyDescent="0.3">
      <c r="A44" s="16" t="s">
        <v>40</v>
      </c>
      <c r="B44" s="16" t="s">
        <v>28</v>
      </c>
      <c r="C44" s="31"/>
      <c r="D44" s="32"/>
      <c r="E44" s="137"/>
    </row>
    <row r="45" spans="1:5" x14ac:dyDescent="0.3">
      <c r="A45" s="16" t="s">
        <v>41</v>
      </c>
      <c r="B45" s="16" t="s">
        <v>24</v>
      </c>
      <c r="C45" s="31"/>
      <c r="D45" s="32"/>
      <c r="E45" s="137"/>
    </row>
    <row r="46" spans="1:5" x14ac:dyDescent="0.3">
      <c r="A46" s="16" t="s">
        <v>42</v>
      </c>
      <c r="B46" s="16" t="s">
        <v>25</v>
      </c>
      <c r="C46" s="31"/>
      <c r="D46" s="32"/>
      <c r="E46" s="137"/>
    </row>
    <row r="47" spans="1:5" x14ac:dyDescent="0.3">
      <c r="A47" s="16" t="s">
        <v>43</v>
      </c>
      <c r="B47" s="16" t="s">
        <v>26</v>
      </c>
      <c r="C47" s="31"/>
      <c r="D47" s="32"/>
      <c r="E47" s="137"/>
    </row>
    <row r="48" spans="1:5" x14ac:dyDescent="0.3">
      <c r="A48" s="16" t="s">
        <v>44</v>
      </c>
      <c r="B48" s="16" t="s">
        <v>276</v>
      </c>
      <c r="C48" s="79">
        <f>SUM(C49:C51)</f>
        <v>0</v>
      </c>
      <c r="D48" s="79">
        <f>SUM(D49:D51)</f>
        <v>0</v>
      </c>
      <c r="E48" s="137"/>
    </row>
    <row r="49" spans="1:5" x14ac:dyDescent="0.3">
      <c r="A49" s="93" t="s">
        <v>331</v>
      </c>
      <c r="B49" s="93" t="s">
        <v>334</v>
      </c>
      <c r="C49" s="31"/>
      <c r="D49" s="32"/>
      <c r="E49" s="137"/>
    </row>
    <row r="50" spans="1:5" x14ac:dyDescent="0.3">
      <c r="A50" s="93" t="s">
        <v>332</v>
      </c>
      <c r="B50" s="93" t="s">
        <v>333</v>
      </c>
      <c r="C50" s="31"/>
      <c r="D50" s="32"/>
      <c r="E50" s="137"/>
    </row>
    <row r="51" spans="1:5" x14ac:dyDescent="0.3">
      <c r="A51" s="93" t="s">
        <v>335</v>
      </c>
      <c r="B51" s="93" t="s">
        <v>336</v>
      </c>
      <c r="C51" s="31"/>
      <c r="D51" s="32"/>
      <c r="E51" s="137"/>
    </row>
    <row r="52" spans="1:5" ht="26.25" customHeight="1" x14ac:dyDescent="0.3">
      <c r="A52" s="16" t="s">
        <v>45</v>
      </c>
      <c r="B52" s="16" t="s">
        <v>29</v>
      </c>
      <c r="C52" s="31"/>
      <c r="D52" s="32"/>
      <c r="E52" s="137"/>
    </row>
    <row r="53" spans="1:5" x14ac:dyDescent="0.3">
      <c r="A53" s="16" t="s">
        <v>46</v>
      </c>
      <c r="B53" s="16" t="s">
        <v>6</v>
      </c>
      <c r="C53" s="31"/>
      <c r="D53" s="32"/>
      <c r="E53" s="137"/>
    </row>
    <row r="54" spans="1:5" ht="30" x14ac:dyDescent="0.3">
      <c r="A54" s="14">
        <v>1.3</v>
      </c>
      <c r="B54" s="83" t="s">
        <v>360</v>
      </c>
      <c r="C54" s="80">
        <f>SUM(C55:C56)</f>
        <v>0</v>
      </c>
      <c r="D54" s="80">
        <f>SUM(D55:D56)</f>
        <v>0</v>
      </c>
      <c r="E54" s="137"/>
    </row>
    <row r="55" spans="1:5" ht="30" x14ac:dyDescent="0.3">
      <c r="A55" s="16" t="s">
        <v>50</v>
      </c>
      <c r="B55" s="16" t="s">
        <v>48</v>
      </c>
      <c r="C55" s="31"/>
      <c r="D55" s="32"/>
      <c r="E55" s="137"/>
    </row>
    <row r="56" spans="1:5" x14ac:dyDescent="0.3">
      <c r="A56" s="16" t="s">
        <v>51</v>
      </c>
      <c r="B56" s="16" t="s">
        <v>47</v>
      </c>
      <c r="C56" s="31"/>
      <c r="D56" s="32"/>
      <c r="E56" s="137"/>
    </row>
    <row r="57" spans="1:5" x14ac:dyDescent="0.3">
      <c r="A57" s="14">
        <v>1.4</v>
      </c>
      <c r="B57" s="14" t="s">
        <v>362</v>
      </c>
      <c r="C57" s="31"/>
      <c r="D57" s="32"/>
      <c r="E57" s="137"/>
    </row>
    <row r="58" spans="1:5" x14ac:dyDescent="0.3">
      <c r="A58" s="14">
        <v>1.5</v>
      </c>
      <c r="B58" s="14" t="s">
        <v>7</v>
      </c>
      <c r="C58" s="35"/>
      <c r="D58" s="38"/>
      <c r="E58" s="137"/>
    </row>
    <row r="59" spans="1:5" x14ac:dyDescent="0.3">
      <c r="A59" s="14">
        <v>1.6</v>
      </c>
      <c r="B59" s="43" t="s">
        <v>8</v>
      </c>
      <c r="C59" s="80">
        <f>SUM(C60:C64)</f>
        <v>0</v>
      </c>
      <c r="D59" s="80">
        <f>SUM(D60:D64)</f>
        <v>0</v>
      </c>
      <c r="E59" s="137"/>
    </row>
    <row r="60" spans="1:5" x14ac:dyDescent="0.3">
      <c r="A60" s="16" t="s">
        <v>277</v>
      </c>
      <c r="B60" s="44" t="s">
        <v>52</v>
      </c>
      <c r="C60" s="35"/>
      <c r="D60" s="38"/>
      <c r="E60" s="137"/>
    </row>
    <row r="61" spans="1:5" ht="30" x14ac:dyDescent="0.3">
      <c r="A61" s="16" t="s">
        <v>278</v>
      </c>
      <c r="B61" s="44" t="s">
        <v>54</v>
      </c>
      <c r="C61" s="35"/>
      <c r="D61" s="38"/>
      <c r="E61" s="137"/>
    </row>
    <row r="62" spans="1:5" x14ac:dyDescent="0.3">
      <c r="A62" s="16" t="s">
        <v>279</v>
      </c>
      <c r="B62" s="44" t="s">
        <v>53</v>
      </c>
      <c r="C62" s="38"/>
      <c r="D62" s="38"/>
      <c r="E62" s="137"/>
    </row>
    <row r="63" spans="1:5" x14ac:dyDescent="0.3">
      <c r="A63" s="16" t="s">
        <v>280</v>
      </c>
      <c r="B63" s="44" t="s">
        <v>27</v>
      </c>
      <c r="C63" s="35"/>
      <c r="D63" s="38"/>
      <c r="E63" s="137"/>
    </row>
    <row r="64" spans="1:5" x14ac:dyDescent="0.3">
      <c r="A64" s="16" t="s">
        <v>306</v>
      </c>
      <c r="B64" s="164" t="s">
        <v>307</v>
      </c>
      <c r="C64" s="35"/>
      <c r="D64" s="165"/>
      <c r="E64" s="137"/>
    </row>
    <row r="65" spans="1:5" x14ac:dyDescent="0.3">
      <c r="A65" s="13">
        <v>2</v>
      </c>
      <c r="B65" s="45" t="s">
        <v>92</v>
      </c>
      <c r="C65" s="202"/>
      <c r="D65" s="111">
        <f>SUM(D66:D71)</f>
        <v>0</v>
      </c>
      <c r="E65" s="137"/>
    </row>
    <row r="66" spans="1:5" x14ac:dyDescent="0.3">
      <c r="A66" s="15">
        <v>2.1</v>
      </c>
      <c r="B66" s="46" t="s">
        <v>86</v>
      </c>
      <c r="C66" s="202"/>
      <c r="D66" s="40"/>
      <c r="E66" s="137"/>
    </row>
    <row r="67" spans="1:5" x14ac:dyDescent="0.3">
      <c r="A67" s="15">
        <v>2.2000000000000002</v>
      </c>
      <c r="B67" s="46" t="s">
        <v>90</v>
      </c>
      <c r="C67" s="204"/>
      <c r="D67" s="41"/>
      <c r="E67" s="137"/>
    </row>
    <row r="68" spans="1:5" x14ac:dyDescent="0.3">
      <c r="A68" s="15">
        <v>2.2999999999999998</v>
      </c>
      <c r="B68" s="46" t="s">
        <v>89</v>
      </c>
      <c r="C68" s="204"/>
      <c r="D68" s="41"/>
      <c r="E68" s="137"/>
    </row>
    <row r="69" spans="1:5" x14ac:dyDescent="0.3">
      <c r="A69" s="15">
        <v>2.4</v>
      </c>
      <c r="B69" s="46" t="s">
        <v>91</v>
      </c>
      <c r="C69" s="204"/>
      <c r="D69" s="41"/>
      <c r="E69" s="137"/>
    </row>
    <row r="70" spans="1:5" x14ac:dyDescent="0.3">
      <c r="A70" s="15">
        <v>2.5</v>
      </c>
      <c r="B70" s="46" t="s">
        <v>87</v>
      </c>
      <c r="C70" s="204"/>
      <c r="D70" s="41"/>
      <c r="E70" s="137"/>
    </row>
    <row r="71" spans="1:5" x14ac:dyDescent="0.3">
      <c r="A71" s="15">
        <v>2.6</v>
      </c>
      <c r="B71" s="46" t="s">
        <v>88</v>
      </c>
      <c r="C71" s="204"/>
      <c r="D71" s="41"/>
      <c r="E71" s="137"/>
    </row>
    <row r="72" spans="1:5" s="2" customFormat="1" x14ac:dyDescent="0.3">
      <c r="A72" s="13">
        <v>3</v>
      </c>
      <c r="B72" s="200" t="s">
        <v>381</v>
      </c>
      <c r="C72" s="203"/>
      <c r="D72" s="201"/>
      <c r="E72" s="100"/>
    </row>
    <row r="73" spans="1:5" s="2" customFormat="1" x14ac:dyDescent="0.3">
      <c r="A73" s="13">
        <v>4</v>
      </c>
      <c r="B73" s="13" t="s">
        <v>233</v>
      </c>
      <c r="C73" s="203">
        <f>SUM(C74:C75)</f>
        <v>0</v>
      </c>
      <c r="D73" s="81">
        <f>SUM(D74:D75)</f>
        <v>0</v>
      </c>
      <c r="E73" s="100"/>
    </row>
    <row r="74" spans="1:5" s="2" customFormat="1" x14ac:dyDescent="0.3">
      <c r="A74" s="15">
        <v>4.0999999999999996</v>
      </c>
      <c r="B74" s="15" t="s">
        <v>234</v>
      </c>
      <c r="C74" s="8"/>
      <c r="D74" s="8"/>
      <c r="E74" s="100"/>
    </row>
    <row r="75" spans="1:5" s="2" customFormat="1" x14ac:dyDescent="0.3">
      <c r="A75" s="15">
        <v>4.2</v>
      </c>
      <c r="B75" s="15" t="s">
        <v>235</v>
      </c>
      <c r="C75" s="8"/>
      <c r="D75" s="8"/>
      <c r="E75" s="100"/>
    </row>
    <row r="76" spans="1:5" s="2" customFormat="1" x14ac:dyDescent="0.3">
      <c r="A76" s="13">
        <v>5</v>
      </c>
      <c r="B76" s="198" t="s">
        <v>259</v>
      </c>
      <c r="C76" s="8"/>
      <c r="D76" s="81"/>
      <c r="E76" s="100"/>
    </row>
    <row r="77" spans="1:5" s="2" customFormat="1" x14ac:dyDescent="0.3">
      <c r="A77" s="216"/>
      <c r="B77" s="216"/>
      <c r="C77" s="12"/>
      <c r="D77" s="12"/>
      <c r="E77" s="100"/>
    </row>
    <row r="78" spans="1:5" s="2" customFormat="1" ht="29.25" customHeight="1" x14ac:dyDescent="0.3">
      <c r="A78" s="512" t="s">
        <v>465</v>
      </c>
      <c r="B78" s="512"/>
      <c r="C78" s="512"/>
      <c r="D78" s="512"/>
      <c r="E78" s="100"/>
    </row>
    <row r="79" spans="1:5" s="2" customFormat="1" x14ac:dyDescent="0.3">
      <c r="A79" s="216"/>
      <c r="B79" s="216"/>
      <c r="C79" s="12"/>
      <c r="D79" s="12"/>
      <c r="E79" s="100"/>
    </row>
    <row r="80" spans="1:5" s="314" customFormat="1" ht="12.75" x14ac:dyDescent="0.2"/>
    <row r="81" spans="1:9" s="2" customFormat="1" x14ac:dyDescent="0.3">
      <c r="A81" s="66" t="s">
        <v>93</v>
      </c>
      <c r="E81" s="264"/>
    </row>
    <row r="82" spans="1:9" s="2" customFormat="1" x14ac:dyDescent="0.3">
      <c r="E82" s="270"/>
      <c r="F82" s="270"/>
      <c r="G82" s="270"/>
      <c r="H82" s="270"/>
      <c r="I82" s="270"/>
    </row>
    <row r="83" spans="1:9" s="2" customFormat="1" x14ac:dyDescent="0.3">
      <c r="D83" s="12"/>
      <c r="E83" s="270"/>
      <c r="F83" s="270"/>
      <c r="G83" s="270"/>
      <c r="H83" s="270"/>
      <c r="I83" s="270"/>
    </row>
    <row r="84" spans="1:9" s="2" customFormat="1" x14ac:dyDescent="0.3">
      <c r="A84" s="270"/>
      <c r="B84" s="42" t="s">
        <v>403</v>
      </c>
      <c r="D84" s="12"/>
      <c r="E84" s="270"/>
      <c r="F84" s="270"/>
      <c r="G84" s="270"/>
      <c r="H84" s="270"/>
      <c r="I84" s="270"/>
    </row>
    <row r="85" spans="1:9" s="2" customFormat="1" x14ac:dyDescent="0.3">
      <c r="A85" s="270"/>
      <c r="B85" s="513" t="s">
        <v>404</v>
      </c>
      <c r="C85" s="513"/>
      <c r="D85" s="513"/>
      <c r="E85" s="270"/>
      <c r="F85" s="270"/>
      <c r="G85" s="270"/>
      <c r="H85" s="270"/>
      <c r="I85" s="270"/>
    </row>
    <row r="86" spans="1:9" s="270" customFormat="1" ht="12.75" x14ac:dyDescent="0.2">
      <c r="B86" s="62" t="s">
        <v>405</v>
      </c>
    </row>
    <row r="87" spans="1:9" s="2" customFormat="1" x14ac:dyDescent="0.3">
      <c r="A87" s="11"/>
      <c r="B87" s="513" t="s">
        <v>406</v>
      </c>
      <c r="C87" s="513"/>
      <c r="D87" s="513"/>
    </row>
    <row r="88" spans="1:9" s="314" customFormat="1" ht="12.75" x14ac:dyDescent="0.2"/>
    <row r="89" spans="1:9" s="314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3"/>
  <sheetViews>
    <sheetView showGridLines="0" zoomScaleNormal="100" zoomScaleSheetLayoutView="80" workbookViewId="0">
      <selection activeCell="C3" sqref="C3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303</v>
      </c>
      <c r="B1" s="73"/>
      <c r="C1" s="481" t="s">
        <v>94</v>
      </c>
      <c r="D1" s="481"/>
      <c r="E1" s="87"/>
    </row>
    <row r="2" spans="1:5" s="6" customFormat="1" x14ac:dyDescent="0.3">
      <c r="A2" s="71" t="s">
        <v>297</v>
      </c>
      <c r="B2" s="73"/>
      <c r="C2" s="479" t="str">
        <f>'ფორმა N1'!M2</f>
        <v>01/01/2023-31/12/2023</v>
      </c>
      <c r="D2" s="479"/>
      <c r="E2" s="87"/>
    </row>
    <row r="3" spans="1:5" s="6" customFormat="1" x14ac:dyDescent="0.3">
      <c r="A3" s="72" t="s">
        <v>124</v>
      </c>
      <c r="B3" s="71"/>
      <c r="C3" s="143"/>
      <c r="D3" s="143"/>
      <c r="E3" s="87"/>
    </row>
    <row r="4" spans="1:5" s="6" customFormat="1" x14ac:dyDescent="0.3">
      <c r="A4" s="72"/>
      <c r="B4" s="72"/>
      <c r="C4" s="143"/>
      <c r="D4" s="143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მპგ "საქართველოს ქრისტიან-კონსერვატიული პარტია"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42"/>
      <c r="B8" s="142"/>
      <c r="C8" s="74"/>
      <c r="D8" s="74"/>
      <c r="E8" s="87"/>
    </row>
    <row r="9" spans="1:5" s="6" customFormat="1" ht="30" x14ac:dyDescent="0.3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8" x14ac:dyDescent="0.2">
      <c r="A10" s="94" t="s">
        <v>298</v>
      </c>
      <c r="B10" s="94"/>
      <c r="C10" s="4"/>
      <c r="D10" s="4"/>
      <c r="E10" s="89"/>
    </row>
    <row r="11" spans="1:5" s="10" customFormat="1" x14ac:dyDescent="0.2">
      <c r="A11" s="94" t="s">
        <v>299</v>
      </c>
      <c r="B11" s="94"/>
      <c r="C11" s="4"/>
      <c r="D11" s="4"/>
      <c r="E11" s="90"/>
    </row>
    <row r="12" spans="1:5" s="10" customFormat="1" x14ac:dyDescent="0.2">
      <c r="A12" s="83" t="s">
        <v>258</v>
      </c>
      <c r="B12" s="83"/>
      <c r="C12" s="4"/>
      <c r="D12" s="4"/>
      <c r="E12" s="90"/>
    </row>
    <row r="13" spans="1:5" s="10" customFormat="1" x14ac:dyDescent="0.2">
      <c r="A13" s="83" t="s">
        <v>258</v>
      </c>
      <c r="B13" s="83"/>
      <c r="C13" s="4"/>
      <c r="D13" s="4"/>
      <c r="E13" s="90"/>
    </row>
    <row r="14" spans="1:5" s="10" customFormat="1" x14ac:dyDescent="0.2">
      <c r="A14" s="83" t="s">
        <v>258</v>
      </c>
      <c r="B14" s="83"/>
      <c r="C14" s="4"/>
      <c r="D14" s="4"/>
      <c r="E14" s="90"/>
    </row>
    <row r="15" spans="1:5" s="10" customFormat="1" x14ac:dyDescent="0.2">
      <c r="A15" s="83" t="s">
        <v>258</v>
      </c>
      <c r="B15" s="83"/>
      <c r="C15" s="4"/>
      <c r="D15" s="4"/>
      <c r="E15" s="90"/>
    </row>
    <row r="16" spans="1:5" s="10" customFormat="1" x14ac:dyDescent="0.2">
      <c r="A16" s="83" t="s">
        <v>258</v>
      </c>
      <c r="B16" s="83"/>
      <c r="C16" s="4"/>
      <c r="D16" s="4"/>
      <c r="E16" s="90"/>
    </row>
    <row r="17" spans="1:5" s="10" customFormat="1" ht="17.25" customHeight="1" x14ac:dyDescent="0.2">
      <c r="A17" s="94" t="s">
        <v>300</v>
      </c>
      <c r="B17" s="83"/>
      <c r="C17" s="4"/>
      <c r="D17" s="4"/>
      <c r="E17" s="90"/>
    </row>
    <row r="18" spans="1:5" s="10" customFormat="1" ht="18" customHeight="1" x14ac:dyDescent="0.2">
      <c r="A18" s="94" t="s">
        <v>301</v>
      </c>
      <c r="B18" s="83"/>
      <c r="C18" s="4"/>
      <c r="D18" s="4"/>
      <c r="E18" s="90"/>
    </row>
    <row r="19" spans="1:5" s="10" customFormat="1" x14ac:dyDescent="0.2">
      <c r="A19" s="83" t="s">
        <v>258</v>
      </c>
      <c r="B19" s="83"/>
      <c r="C19" s="4"/>
      <c r="D19" s="4"/>
      <c r="E19" s="90"/>
    </row>
    <row r="20" spans="1:5" s="10" customFormat="1" x14ac:dyDescent="0.2">
      <c r="A20" s="83" t="s">
        <v>258</v>
      </c>
      <c r="B20" s="83"/>
      <c r="C20" s="4"/>
      <c r="D20" s="4"/>
      <c r="E20" s="90"/>
    </row>
    <row r="21" spans="1:5" s="10" customFormat="1" x14ac:dyDescent="0.2">
      <c r="A21" s="83" t="s">
        <v>258</v>
      </c>
      <c r="B21" s="83"/>
      <c r="C21" s="4"/>
      <c r="D21" s="4"/>
      <c r="E21" s="90"/>
    </row>
    <row r="22" spans="1:5" s="10" customFormat="1" x14ac:dyDescent="0.2">
      <c r="A22" s="83" t="s">
        <v>258</v>
      </c>
      <c r="B22" s="83"/>
      <c r="C22" s="4"/>
      <c r="D22" s="4"/>
      <c r="E22" s="90"/>
    </row>
    <row r="23" spans="1:5" s="10" customFormat="1" x14ac:dyDescent="0.2">
      <c r="A23" s="83" t="s">
        <v>258</v>
      </c>
      <c r="B23" s="83"/>
      <c r="C23" s="4"/>
      <c r="D23" s="4"/>
      <c r="E23" s="90"/>
    </row>
    <row r="24" spans="1:5" s="3" customFormat="1" x14ac:dyDescent="0.2">
      <c r="A24" s="84"/>
      <c r="B24" s="84"/>
      <c r="C24" s="4"/>
      <c r="D24" s="4"/>
      <c r="E24" s="91"/>
    </row>
    <row r="25" spans="1:5" x14ac:dyDescent="0.3">
      <c r="A25" s="95"/>
      <c r="B25" s="95" t="s">
        <v>304</v>
      </c>
      <c r="C25" s="82">
        <f>SUM(C10:C24)</f>
        <v>0</v>
      </c>
      <c r="D25" s="82">
        <f>SUM(D10:D24)</f>
        <v>0</v>
      </c>
      <c r="E25" s="92"/>
    </row>
    <row r="26" spans="1:5" x14ac:dyDescent="0.3">
      <c r="A26" s="95"/>
      <c r="B26" s="95"/>
      <c r="C26" s="4"/>
      <c r="D26" s="4"/>
      <c r="E26" s="92"/>
    </row>
    <row r="27" spans="1:5" x14ac:dyDescent="0.3">
      <c r="A27" s="95"/>
      <c r="B27" s="95"/>
      <c r="C27" s="4"/>
      <c r="D27" s="4"/>
      <c r="E27" s="92"/>
    </row>
    <row r="28" spans="1:5" x14ac:dyDescent="0.3">
      <c r="A28" s="95"/>
      <c r="B28" s="95"/>
      <c r="C28" s="4"/>
      <c r="D28" s="4"/>
      <c r="E28" s="92"/>
    </row>
    <row r="29" spans="1:5" x14ac:dyDescent="0.3">
      <c r="A29" s="95"/>
      <c r="B29" s="95"/>
      <c r="C29" s="4"/>
      <c r="D29" s="4"/>
      <c r="E29" s="92"/>
    </row>
    <row r="30" spans="1:5" x14ac:dyDescent="0.3">
      <c r="A30" s="95"/>
      <c r="B30" s="95"/>
      <c r="C30" s="4"/>
      <c r="D30" s="4"/>
      <c r="E30" s="92"/>
    </row>
    <row r="31" spans="1:5" x14ac:dyDescent="0.3">
      <c r="A31" s="95"/>
      <c r="B31" s="95"/>
      <c r="C31" s="4"/>
      <c r="D31" s="4"/>
      <c r="E31" s="92"/>
    </row>
    <row r="32" spans="1:5" x14ac:dyDescent="0.3">
      <c r="A32" s="42"/>
      <c r="B32" s="42"/>
    </row>
    <row r="33" spans="1:9" ht="44.25" customHeight="1" x14ac:dyDescent="0.3">
      <c r="A33" s="488" t="s">
        <v>466</v>
      </c>
      <c r="B33" s="488"/>
      <c r="C33" s="488"/>
      <c r="D33" s="488"/>
      <c r="E33" s="5"/>
    </row>
    <row r="34" spans="1:9" x14ac:dyDescent="0.3">
      <c r="A34" s="489" t="s">
        <v>467</v>
      </c>
      <c r="B34" s="489"/>
      <c r="C34" s="489"/>
      <c r="D34" s="489"/>
    </row>
    <row r="35" spans="1:9" x14ac:dyDescent="0.3">
      <c r="A35" s="163"/>
    </row>
    <row r="36" spans="1:9" s="22" customFormat="1" ht="12.75" x14ac:dyDescent="0.2"/>
    <row r="37" spans="1:9" x14ac:dyDescent="0.3">
      <c r="A37" s="66" t="s">
        <v>93</v>
      </c>
      <c r="E37" s="5"/>
    </row>
    <row r="38" spans="1:9" x14ac:dyDescent="0.3">
      <c r="E38"/>
      <c r="F38"/>
      <c r="G38"/>
      <c r="H38"/>
      <c r="I38"/>
    </row>
    <row r="39" spans="1:9" x14ac:dyDescent="0.3">
      <c r="D39" s="12"/>
      <c r="E39"/>
      <c r="F39"/>
      <c r="G39"/>
      <c r="H39"/>
      <c r="I39"/>
    </row>
    <row r="40" spans="1:9" x14ac:dyDescent="0.3">
      <c r="A40" s="66"/>
      <c r="B40" s="66" t="s">
        <v>251</v>
      </c>
      <c r="D40" s="12"/>
      <c r="E40"/>
      <c r="F40"/>
      <c r="G40"/>
      <c r="H40"/>
      <c r="I40"/>
    </row>
    <row r="41" spans="1:9" x14ac:dyDescent="0.3">
      <c r="B41" s="2" t="s">
        <v>250</v>
      </c>
      <c r="D41" s="12"/>
      <c r="E41"/>
      <c r="F41"/>
      <c r="G41"/>
      <c r="H41"/>
      <c r="I41"/>
    </row>
    <row r="42" spans="1:9" customFormat="1" ht="12.75" x14ac:dyDescent="0.2">
      <c r="A42" s="62"/>
      <c r="B42" s="62" t="s">
        <v>123</v>
      </c>
    </row>
    <row r="43" spans="1:9" s="22" customFormat="1" ht="12.75" x14ac:dyDescent="0.2"/>
  </sheetData>
  <mergeCells count="4">
    <mergeCell ref="C1:D1"/>
    <mergeCell ref="C2:D2"/>
    <mergeCell ref="A33:D33"/>
    <mergeCell ref="A34:D34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5"/>
  <sheetViews>
    <sheetView view="pageBreakPreview" zoomScale="80" zoomScaleSheetLayoutView="80" workbookViewId="0">
      <selection activeCell="H18" sqref="H18"/>
    </sheetView>
  </sheetViews>
  <sheetFormatPr defaultColWidth="9.140625" defaultRowHeight="12.75" x14ac:dyDescent="0.2"/>
  <cols>
    <col min="1" max="1" width="5.42578125" style="170" customWidth="1"/>
    <col min="2" max="2" width="20.85546875" style="170" customWidth="1"/>
    <col min="3" max="3" width="26" style="170" customWidth="1"/>
    <col min="4" max="4" width="17" style="170" customWidth="1"/>
    <col min="5" max="5" width="18.140625" style="170" customWidth="1"/>
    <col min="6" max="6" width="14.7109375" style="170" customWidth="1"/>
    <col min="7" max="7" width="15.5703125" style="170" customWidth="1"/>
    <col min="8" max="8" width="14.7109375" style="170" customWidth="1"/>
    <col min="9" max="9" width="29.7109375" style="170" customWidth="1"/>
    <col min="10" max="10" width="0" style="170" hidden="1" customWidth="1"/>
    <col min="11" max="16384" width="9.140625" style="170"/>
  </cols>
  <sheetData>
    <row r="1" spans="1:10" ht="33.6" customHeight="1" x14ac:dyDescent="0.3">
      <c r="A1" s="514" t="s">
        <v>486</v>
      </c>
      <c r="B1" s="514"/>
      <c r="C1" s="514"/>
      <c r="D1" s="514"/>
      <c r="E1" s="514"/>
      <c r="F1" s="514"/>
      <c r="G1" s="514"/>
      <c r="H1" s="514"/>
      <c r="I1" s="481" t="s">
        <v>94</v>
      </c>
      <c r="J1" s="481"/>
    </row>
    <row r="2" spans="1:10" ht="15" x14ac:dyDescent="0.3">
      <c r="A2" s="72" t="s">
        <v>124</v>
      </c>
      <c r="B2" s="71"/>
      <c r="C2" s="73"/>
      <c r="D2" s="73"/>
      <c r="E2" s="73"/>
      <c r="F2" s="73"/>
      <c r="G2" s="266"/>
      <c r="H2" s="266"/>
      <c r="I2" s="479" t="str">
        <f>'ფორმა N1'!M2</f>
        <v>01/01/2023-31/12/2023</v>
      </c>
      <c r="J2" s="479"/>
    </row>
    <row r="3" spans="1:10" ht="15" x14ac:dyDescent="0.3">
      <c r="A3" s="72"/>
      <c r="B3" s="72"/>
      <c r="C3" s="71"/>
      <c r="D3" s="71"/>
      <c r="E3" s="71"/>
      <c r="F3" s="71"/>
      <c r="G3" s="266"/>
      <c r="H3" s="266"/>
      <c r="I3" s="266"/>
    </row>
    <row r="4" spans="1:10" ht="15" x14ac:dyDescent="0.3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10" ht="15" x14ac:dyDescent="0.3">
      <c r="A5" s="76" t="str">
        <f>'ფორმა N1'!D4</f>
        <v>მპგ "საქართველოს ქრისტიან-კონსერვატიული პარტია"</v>
      </c>
      <c r="B5" s="76"/>
      <c r="C5" s="76"/>
      <c r="D5" s="76"/>
      <c r="E5" s="76"/>
      <c r="F5" s="76"/>
      <c r="G5" s="77"/>
      <c r="H5" s="77"/>
      <c r="I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5" x14ac:dyDescent="0.2">
      <c r="A7" s="261"/>
      <c r="B7" s="261"/>
      <c r="C7" s="261"/>
      <c r="D7" s="261"/>
      <c r="E7" s="261"/>
      <c r="F7" s="261"/>
      <c r="G7" s="74"/>
      <c r="H7" s="74"/>
      <c r="I7" s="74"/>
    </row>
    <row r="8" spans="1:10" ht="45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0" t="s">
        <v>314</v>
      </c>
    </row>
    <row r="9" spans="1:10" ht="15" x14ac:dyDescent="0.2">
      <c r="A9" s="94">
        <v>1</v>
      </c>
      <c r="B9" s="94"/>
      <c r="C9" s="94"/>
      <c r="D9" s="94"/>
      <c r="E9" s="94"/>
      <c r="F9" s="94"/>
      <c r="G9" s="4"/>
      <c r="H9" s="4"/>
      <c r="I9" s="4"/>
      <c r="J9" s="170" t="s">
        <v>0</v>
      </c>
    </row>
    <row r="10" spans="1:10" ht="15" x14ac:dyDescent="0.2">
      <c r="A10" s="94">
        <v>2</v>
      </c>
      <c r="B10" s="94"/>
      <c r="C10" s="94"/>
      <c r="D10" s="94"/>
      <c r="E10" s="94"/>
      <c r="F10" s="94"/>
      <c r="G10" s="4"/>
      <c r="H10" s="4"/>
      <c r="I10" s="4"/>
    </row>
    <row r="11" spans="1:10" ht="15" x14ac:dyDescent="0.2">
      <c r="A11" s="94">
        <v>3</v>
      </c>
      <c r="B11" s="83"/>
      <c r="C11" s="83"/>
      <c r="D11" s="83"/>
      <c r="E11" s="83"/>
      <c r="F11" s="94"/>
      <c r="G11" s="4"/>
      <c r="H11" s="4"/>
      <c r="I11" s="4"/>
    </row>
    <row r="12" spans="1:10" ht="15" x14ac:dyDescent="0.2">
      <c r="A12" s="94">
        <v>4</v>
      </c>
      <c r="B12" s="83"/>
      <c r="C12" s="83"/>
      <c r="D12" s="83"/>
      <c r="E12" s="83"/>
      <c r="F12" s="94"/>
      <c r="G12" s="4"/>
      <c r="H12" s="4"/>
      <c r="I12" s="4"/>
    </row>
    <row r="13" spans="1:10" ht="15" x14ac:dyDescent="0.2">
      <c r="A13" s="94">
        <v>5</v>
      </c>
      <c r="B13" s="83"/>
      <c r="C13" s="83"/>
      <c r="D13" s="83"/>
      <c r="E13" s="83"/>
      <c r="F13" s="94"/>
      <c r="G13" s="4"/>
      <c r="H13" s="4"/>
      <c r="I13" s="4"/>
    </row>
    <row r="14" spans="1:10" ht="15" x14ac:dyDescent="0.2">
      <c r="A14" s="94">
        <v>6</v>
      </c>
      <c r="B14" s="83"/>
      <c r="C14" s="83"/>
      <c r="D14" s="83"/>
      <c r="E14" s="83"/>
      <c r="F14" s="94"/>
      <c r="G14" s="4"/>
      <c r="H14" s="4"/>
      <c r="I14" s="4"/>
    </row>
    <row r="15" spans="1:10" ht="15" x14ac:dyDescent="0.2">
      <c r="A15" s="94">
        <v>7</v>
      </c>
      <c r="B15" s="83"/>
      <c r="C15" s="83"/>
      <c r="D15" s="83"/>
      <c r="E15" s="83"/>
      <c r="F15" s="94"/>
      <c r="G15" s="4"/>
      <c r="H15" s="4"/>
      <c r="I15" s="4"/>
    </row>
    <row r="16" spans="1:10" ht="15" x14ac:dyDescent="0.2">
      <c r="A16" s="94">
        <v>8</v>
      </c>
      <c r="B16" s="83"/>
      <c r="C16" s="83"/>
      <c r="D16" s="83"/>
      <c r="E16" s="83"/>
      <c r="F16" s="94"/>
      <c r="G16" s="4"/>
      <c r="H16" s="4"/>
      <c r="I16" s="4"/>
    </row>
    <row r="17" spans="1:9" ht="15" x14ac:dyDescent="0.2">
      <c r="A17" s="94">
        <v>9</v>
      </c>
      <c r="B17" s="83"/>
      <c r="C17" s="83"/>
      <c r="D17" s="83"/>
      <c r="E17" s="83"/>
      <c r="F17" s="94"/>
      <c r="G17" s="4"/>
      <c r="H17" s="4"/>
      <c r="I17" s="4"/>
    </row>
    <row r="18" spans="1:9" ht="15" x14ac:dyDescent="0.2">
      <c r="A18" s="94">
        <v>10</v>
      </c>
      <c r="B18" s="83"/>
      <c r="C18" s="83"/>
      <c r="D18" s="83"/>
      <c r="E18" s="83"/>
      <c r="F18" s="94"/>
      <c r="G18" s="4"/>
      <c r="H18" s="4"/>
      <c r="I18" s="4"/>
    </row>
    <row r="19" spans="1:9" ht="15" x14ac:dyDescent="0.2">
      <c r="A19" s="94">
        <v>11</v>
      </c>
      <c r="B19" s="83"/>
      <c r="C19" s="83"/>
      <c r="D19" s="83"/>
      <c r="E19" s="83"/>
      <c r="F19" s="94"/>
      <c r="G19" s="4"/>
      <c r="H19" s="4"/>
      <c r="I19" s="4"/>
    </row>
    <row r="20" spans="1:9" ht="15" x14ac:dyDescent="0.2">
      <c r="A20" s="94">
        <v>12</v>
      </c>
      <c r="B20" s="83"/>
      <c r="C20" s="83"/>
      <c r="D20" s="83"/>
      <c r="E20" s="83"/>
      <c r="F20" s="94"/>
      <c r="G20" s="4"/>
      <c r="H20" s="4"/>
      <c r="I20" s="4"/>
    </row>
    <row r="21" spans="1:9" ht="15" x14ac:dyDescent="0.2">
      <c r="A21" s="94">
        <v>13</v>
      </c>
      <c r="B21" s="83"/>
      <c r="C21" s="83"/>
      <c r="D21" s="83"/>
      <c r="E21" s="83"/>
      <c r="F21" s="94"/>
      <c r="G21" s="4"/>
      <c r="H21" s="4"/>
      <c r="I21" s="4"/>
    </row>
    <row r="22" spans="1:9" ht="15" x14ac:dyDescent="0.2">
      <c r="A22" s="94">
        <v>14</v>
      </c>
      <c r="B22" s="83"/>
      <c r="C22" s="83"/>
      <c r="D22" s="83"/>
      <c r="E22" s="83"/>
      <c r="F22" s="94"/>
      <c r="G22" s="4"/>
      <c r="H22" s="4"/>
      <c r="I22" s="4"/>
    </row>
    <row r="23" spans="1:9" ht="15" x14ac:dyDescent="0.2">
      <c r="A23" s="94">
        <v>15</v>
      </c>
      <c r="B23" s="83"/>
      <c r="C23" s="83"/>
      <c r="D23" s="83"/>
      <c r="E23" s="83"/>
      <c r="F23" s="94"/>
      <c r="G23" s="4"/>
      <c r="H23" s="4"/>
      <c r="I23" s="4"/>
    </row>
    <row r="24" spans="1:9" ht="15" x14ac:dyDescent="0.2">
      <c r="A24" s="83" t="s">
        <v>256</v>
      </c>
      <c r="B24" s="83"/>
      <c r="C24" s="83"/>
      <c r="D24" s="83"/>
      <c r="E24" s="83"/>
      <c r="F24" s="94"/>
      <c r="G24" s="4"/>
      <c r="H24" s="4"/>
      <c r="I24" s="4"/>
    </row>
    <row r="25" spans="1:9" ht="15" x14ac:dyDescent="0.3">
      <c r="A25" s="83"/>
      <c r="B25" s="95"/>
      <c r="C25" s="95"/>
      <c r="D25" s="95"/>
      <c r="E25" s="95"/>
      <c r="F25" s="83" t="s">
        <v>385</v>
      </c>
      <c r="G25" s="82">
        <f>SUM(G9:G24)</f>
        <v>0</v>
      </c>
      <c r="H25" s="82">
        <f>SUM(H9:H24)</f>
        <v>0</v>
      </c>
      <c r="I25" s="82">
        <f>SUM(I9:I24)</f>
        <v>0</v>
      </c>
    </row>
    <row r="26" spans="1:9" ht="15" x14ac:dyDescent="0.3">
      <c r="A26" s="168"/>
      <c r="B26" s="168"/>
      <c r="C26" s="168"/>
      <c r="D26" s="168"/>
      <c r="E26" s="168"/>
      <c r="F26" s="168"/>
      <c r="G26" s="168"/>
      <c r="H26" s="146"/>
      <c r="I26" s="146"/>
    </row>
    <row r="27" spans="1:9" ht="15" x14ac:dyDescent="0.3">
      <c r="A27" s="502" t="s">
        <v>468</v>
      </c>
      <c r="B27" s="502"/>
      <c r="C27" s="502"/>
      <c r="D27" s="502"/>
      <c r="E27" s="502"/>
      <c r="F27" s="502"/>
      <c r="G27" s="502"/>
      <c r="H27" s="502"/>
      <c r="I27" s="502"/>
    </row>
    <row r="28" spans="1:9" ht="15" x14ac:dyDescent="0.3">
      <c r="A28" s="262"/>
      <c r="B28" s="262"/>
      <c r="C28" s="168"/>
      <c r="D28" s="168"/>
      <c r="E28" s="168"/>
      <c r="F28" s="168"/>
      <c r="G28" s="168"/>
      <c r="H28" s="146"/>
      <c r="I28" s="146"/>
    </row>
    <row r="29" spans="1:9" x14ac:dyDescent="0.2">
      <c r="A29" s="311"/>
      <c r="B29" s="311"/>
      <c r="C29" s="311"/>
      <c r="D29" s="311"/>
      <c r="E29" s="311"/>
      <c r="F29" s="311"/>
      <c r="G29" s="311"/>
      <c r="H29" s="311"/>
      <c r="I29" s="311"/>
    </row>
    <row r="30" spans="1:9" ht="15" x14ac:dyDescent="0.3">
      <c r="A30" s="151" t="s">
        <v>93</v>
      </c>
      <c r="B30" s="151"/>
      <c r="C30" s="146"/>
      <c r="D30" s="146"/>
      <c r="E30" s="146"/>
      <c r="F30" s="146"/>
      <c r="G30" s="146"/>
      <c r="H30" s="146"/>
      <c r="I30" s="146"/>
    </row>
    <row r="31" spans="1:9" ht="15" x14ac:dyDescent="0.3">
      <c r="A31" s="146"/>
      <c r="B31" s="146"/>
      <c r="C31" s="146"/>
      <c r="D31" s="146"/>
      <c r="E31" s="146"/>
      <c r="F31" s="146"/>
      <c r="G31" s="146"/>
      <c r="H31" s="146"/>
      <c r="I31" s="146"/>
    </row>
    <row r="32" spans="1:9" ht="15" x14ac:dyDescent="0.3">
      <c r="A32" s="146"/>
      <c r="B32" s="146"/>
      <c r="C32" s="146"/>
      <c r="D32" s="146"/>
      <c r="E32" s="150"/>
      <c r="F32" s="150"/>
      <c r="G32" s="150"/>
      <c r="H32" s="146"/>
      <c r="I32" s="146"/>
    </row>
    <row r="33" spans="1:9" ht="15" x14ac:dyDescent="0.3">
      <c r="A33" s="151"/>
      <c r="B33" s="151"/>
      <c r="C33" s="151" t="s">
        <v>349</v>
      </c>
      <c r="D33" s="151"/>
      <c r="E33" s="151"/>
      <c r="F33" s="151"/>
      <c r="G33" s="151"/>
      <c r="H33" s="146"/>
      <c r="I33" s="146"/>
    </row>
    <row r="34" spans="1:9" ht="15" x14ac:dyDescent="0.3">
      <c r="A34" s="146"/>
      <c r="B34" s="146"/>
      <c r="C34" s="146" t="s">
        <v>348</v>
      </c>
      <c r="D34" s="146"/>
      <c r="E34" s="146"/>
      <c r="F34" s="146"/>
      <c r="G34" s="146"/>
      <c r="H34" s="146"/>
      <c r="I34" s="146"/>
    </row>
    <row r="35" spans="1:9" x14ac:dyDescent="0.2">
      <c r="A35" s="153"/>
      <c r="B35" s="153"/>
      <c r="C35" s="153" t="s">
        <v>123</v>
      </c>
      <c r="D35" s="153"/>
      <c r="E35" s="153"/>
      <c r="F35" s="153"/>
      <c r="G35" s="153"/>
    </row>
  </sheetData>
  <mergeCells count="4">
    <mergeCell ref="I1:J1"/>
    <mergeCell ref="I2:J2"/>
    <mergeCell ref="A1:H1"/>
    <mergeCell ref="A27:I27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4"/>
  <sheetViews>
    <sheetView view="pageBreakPreview" zoomScale="80" zoomScaleSheetLayoutView="80" workbookViewId="0">
      <selection activeCell="H40" sqref="H4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7" width="14.42578125" customWidth="1"/>
    <col min="8" max="8" width="14.28515625" customWidth="1"/>
  </cols>
  <sheetData>
    <row r="1" spans="1:9" ht="15" x14ac:dyDescent="0.3">
      <c r="A1" s="71" t="s">
        <v>388</v>
      </c>
      <c r="B1" s="73"/>
      <c r="C1" s="73"/>
      <c r="D1" s="73"/>
      <c r="E1" s="73"/>
      <c r="F1" s="73"/>
      <c r="G1" s="481" t="s">
        <v>94</v>
      </c>
      <c r="H1" s="481"/>
      <c r="I1" s="220"/>
    </row>
    <row r="2" spans="1:9" ht="15" x14ac:dyDescent="0.3">
      <c r="A2" s="72" t="s">
        <v>124</v>
      </c>
      <c r="B2" s="73"/>
      <c r="C2" s="73"/>
      <c r="D2" s="73"/>
      <c r="E2" s="73"/>
      <c r="F2" s="73"/>
      <c r="G2" s="479" t="str">
        <f>'ფორმა N1'!M2</f>
        <v>01/01/2023-31/12/2023</v>
      </c>
      <c r="H2" s="479"/>
      <c r="I2" s="72"/>
    </row>
    <row r="3" spans="1:9" ht="15" x14ac:dyDescent="0.3">
      <c r="A3" s="72"/>
      <c r="B3" s="72"/>
      <c r="C3" s="72"/>
      <c r="D3" s="72"/>
      <c r="E3" s="72"/>
      <c r="F3" s="72"/>
      <c r="G3" s="207"/>
      <c r="H3" s="207"/>
      <c r="I3" s="220"/>
    </row>
    <row r="4" spans="1:9" ht="15" x14ac:dyDescent="0.3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9" ht="15" x14ac:dyDescent="0.3">
      <c r="A5" s="76" t="str">
        <f>'ფორმა N1'!D4</f>
        <v>მპგ "საქართველოს ქრისტიან-კონსერვატიული პარტია"</v>
      </c>
      <c r="B5" s="76"/>
      <c r="C5" s="76"/>
      <c r="D5" s="76"/>
      <c r="E5" s="76"/>
      <c r="F5" s="76"/>
      <c r="G5" s="77"/>
      <c r="H5" s="77"/>
      <c r="I5" s="77"/>
    </row>
    <row r="6" spans="1:9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5" x14ac:dyDescent="0.2">
      <c r="A7" s="206"/>
      <c r="B7" s="206"/>
      <c r="C7" s="206"/>
      <c r="D7" s="206"/>
      <c r="E7" s="206"/>
      <c r="F7" s="206"/>
      <c r="G7" s="74"/>
      <c r="H7" s="74"/>
      <c r="I7" s="220"/>
    </row>
    <row r="8" spans="1:9" ht="15" customHeight="1" x14ac:dyDescent="0.2">
      <c r="A8" s="495" t="s">
        <v>64</v>
      </c>
      <c r="B8" s="497" t="s">
        <v>309</v>
      </c>
      <c r="C8" s="499" t="s">
        <v>310</v>
      </c>
      <c r="D8" s="499" t="s">
        <v>209</v>
      </c>
      <c r="E8" s="516" t="s">
        <v>413</v>
      </c>
      <c r="F8" s="517"/>
      <c r="G8" s="518"/>
      <c r="H8" s="516" t="s">
        <v>445</v>
      </c>
      <c r="I8" s="518"/>
    </row>
    <row r="9" spans="1:9" ht="25.5" x14ac:dyDescent="0.2">
      <c r="A9" s="496"/>
      <c r="B9" s="498"/>
      <c r="C9" s="500"/>
      <c r="D9" s="500"/>
      <c r="E9" s="258" t="s">
        <v>442</v>
      </c>
      <c r="F9" s="258" t="s">
        <v>443</v>
      </c>
      <c r="G9" s="258" t="s">
        <v>444</v>
      </c>
      <c r="H9" s="259" t="s">
        <v>446</v>
      </c>
      <c r="I9" s="259" t="s">
        <v>447</v>
      </c>
    </row>
    <row r="10" spans="1:9" ht="15" x14ac:dyDescent="0.2">
      <c r="A10" s="217"/>
      <c r="B10" s="218"/>
      <c r="C10" s="94"/>
      <c r="D10" s="94"/>
      <c r="E10" s="94"/>
      <c r="F10" s="94"/>
      <c r="G10" s="94"/>
      <c r="H10" s="4"/>
      <c r="I10" s="4"/>
    </row>
    <row r="11" spans="1:9" ht="15" x14ac:dyDescent="0.2">
      <c r="A11" s="217"/>
      <c r="B11" s="218"/>
      <c r="C11" s="83"/>
      <c r="D11" s="83"/>
      <c r="E11" s="83"/>
      <c r="F11" s="83"/>
      <c r="G11" s="83"/>
      <c r="H11" s="4"/>
      <c r="I11" s="4"/>
    </row>
    <row r="12" spans="1:9" ht="15" x14ac:dyDescent="0.2">
      <c r="A12" s="217"/>
      <c r="B12" s="218"/>
      <c r="C12" s="83"/>
      <c r="D12" s="83"/>
      <c r="E12" s="83"/>
      <c r="F12" s="83"/>
      <c r="G12" s="83"/>
      <c r="H12" s="4"/>
      <c r="I12" s="4"/>
    </row>
    <row r="13" spans="1:9" ht="15" x14ac:dyDescent="0.2">
      <c r="A13" s="217"/>
      <c r="B13" s="218"/>
      <c r="C13" s="83"/>
      <c r="D13" s="83"/>
      <c r="E13" s="83"/>
      <c r="F13" s="83"/>
      <c r="G13" s="83"/>
      <c r="H13" s="4"/>
      <c r="I13" s="4"/>
    </row>
    <row r="14" spans="1:9" ht="15" x14ac:dyDescent="0.2">
      <c r="A14" s="217"/>
      <c r="B14" s="218"/>
      <c r="C14" s="83"/>
      <c r="D14" s="83"/>
      <c r="E14" s="83"/>
      <c r="F14" s="83"/>
      <c r="G14" s="83"/>
      <c r="H14" s="4"/>
      <c r="I14" s="4"/>
    </row>
    <row r="15" spans="1:9" ht="15" x14ac:dyDescent="0.2">
      <c r="A15" s="217"/>
      <c r="B15" s="218"/>
      <c r="C15" s="83"/>
      <c r="D15" s="83"/>
      <c r="E15" s="83"/>
      <c r="F15" s="83"/>
      <c r="G15" s="83"/>
      <c r="H15" s="4"/>
      <c r="I15" s="4"/>
    </row>
    <row r="16" spans="1:9" ht="15" x14ac:dyDescent="0.2">
      <c r="A16" s="217"/>
      <c r="B16" s="218"/>
      <c r="C16" s="83"/>
      <c r="D16" s="83"/>
      <c r="E16" s="83"/>
      <c r="F16" s="83"/>
      <c r="G16" s="83"/>
      <c r="H16" s="4"/>
      <c r="I16" s="4"/>
    </row>
    <row r="17" spans="1:9" ht="15" x14ac:dyDescent="0.2">
      <c r="A17" s="217"/>
      <c r="B17" s="218"/>
      <c r="C17" s="83"/>
      <c r="D17" s="83"/>
      <c r="E17" s="83"/>
      <c r="F17" s="83"/>
      <c r="G17" s="83"/>
      <c r="H17" s="4"/>
      <c r="I17" s="4"/>
    </row>
    <row r="18" spans="1:9" ht="15" x14ac:dyDescent="0.2">
      <c r="A18" s="217"/>
      <c r="B18" s="218"/>
      <c r="C18" s="83"/>
      <c r="D18" s="83"/>
      <c r="E18" s="83"/>
      <c r="F18" s="83"/>
      <c r="G18" s="83"/>
      <c r="H18" s="4"/>
      <c r="I18" s="4"/>
    </row>
    <row r="19" spans="1:9" ht="15" x14ac:dyDescent="0.2">
      <c r="A19" s="217"/>
      <c r="B19" s="218"/>
      <c r="C19" s="83"/>
      <c r="D19" s="83"/>
      <c r="E19" s="83"/>
      <c r="F19" s="83"/>
      <c r="G19" s="83"/>
      <c r="H19" s="4"/>
      <c r="I19" s="4"/>
    </row>
    <row r="20" spans="1:9" ht="15" x14ac:dyDescent="0.2">
      <c r="A20" s="217"/>
      <c r="B20" s="218"/>
      <c r="C20" s="83"/>
      <c r="D20" s="83"/>
      <c r="E20" s="83"/>
      <c r="F20" s="83"/>
      <c r="G20" s="83"/>
      <c r="H20" s="4"/>
      <c r="I20" s="4"/>
    </row>
    <row r="21" spans="1:9" ht="15" x14ac:dyDescent="0.2">
      <c r="A21" s="217"/>
      <c r="B21" s="218"/>
      <c r="C21" s="83"/>
      <c r="D21" s="83"/>
      <c r="E21" s="83"/>
      <c r="F21" s="83"/>
      <c r="G21" s="83"/>
      <c r="H21" s="4"/>
      <c r="I21" s="4"/>
    </row>
    <row r="22" spans="1:9" ht="15" x14ac:dyDescent="0.2">
      <c r="A22" s="217"/>
      <c r="B22" s="218"/>
      <c r="C22" s="83"/>
      <c r="D22" s="83"/>
      <c r="E22" s="83"/>
      <c r="F22" s="83"/>
      <c r="G22" s="83"/>
      <c r="H22" s="4"/>
      <c r="I22" s="4"/>
    </row>
    <row r="23" spans="1:9" ht="15" x14ac:dyDescent="0.2">
      <c r="A23" s="217"/>
      <c r="B23" s="218"/>
      <c r="C23" s="83"/>
      <c r="D23" s="83"/>
      <c r="E23" s="83"/>
      <c r="F23" s="83"/>
      <c r="G23" s="83"/>
      <c r="H23" s="4"/>
      <c r="I23" s="4"/>
    </row>
    <row r="24" spans="1:9" ht="15" x14ac:dyDescent="0.2">
      <c r="A24" s="217"/>
      <c r="B24" s="218"/>
      <c r="C24" s="83"/>
      <c r="D24" s="83"/>
      <c r="E24" s="83"/>
      <c r="F24" s="83"/>
      <c r="G24" s="83"/>
      <c r="H24" s="4"/>
      <c r="I24" s="4"/>
    </row>
    <row r="25" spans="1:9" ht="15" x14ac:dyDescent="0.2">
      <c r="A25" s="217"/>
      <c r="B25" s="218"/>
      <c r="C25" s="83"/>
      <c r="D25" s="83"/>
      <c r="E25" s="83"/>
      <c r="F25" s="83"/>
      <c r="G25" s="83"/>
      <c r="H25" s="4"/>
      <c r="I25" s="4"/>
    </row>
    <row r="26" spans="1:9" ht="15" x14ac:dyDescent="0.2">
      <c r="A26" s="217"/>
      <c r="B26" s="218"/>
      <c r="C26" s="83"/>
      <c r="D26" s="83"/>
      <c r="E26" s="83"/>
      <c r="F26" s="83"/>
      <c r="G26" s="83"/>
      <c r="H26" s="4"/>
      <c r="I26" s="4"/>
    </row>
    <row r="27" spans="1:9" ht="15" x14ac:dyDescent="0.2">
      <c r="A27" s="217"/>
      <c r="B27" s="218"/>
      <c r="C27" s="83"/>
      <c r="D27" s="83"/>
      <c r="E27" s="83"/>
      <c r="F27" s="83"/>
      <c r="G27" s="83"/>
      <c r="H27" s="4"/>
      <c r="I27" s="4"/>
    </row>
    <row r="28" spans="1:9" ht="15" x14ac:dyDescent="0.2">
      <c r="A28" s="217"/>
      <c r="B28" s="218"/>
      <c r="C28" s="83"/>
      <c r="D28" s="83"/>
      <c r="E28" s="83"/>
      <c r="F28" s="83"/>
      <c r="G28" s="83"/>
      <c r="H28" s="4"/>
      <c r="I28" s="4"/>
    </row>
    <row r="29" spans="1:9" ht="15" x14ac:dyDescent="0.2">
      <c r="A29" s="217"/>
      <c r="B29" s="218"/>
      <c r="C29" s="83"/>
      <c r="D29" s="83"/>
      <c r="E29" s="83"/>
      <c r="F29" s="83"/>
      <c r="G29" s="83"/>
      <c r="H29" s="4"/>
      <c r="I29" s="4"/>
    </row>
    <row r="30" spans="1:9" ht="15" x14ac:dyDescent="0.2">
      <c r="A30" s="217"/>
      <c r="B30" s="218"/>
      <c r="C30" s="83"/>
      <c r="D30" s="83"/>
      <c r="E30" s="83"/>
      <c r="F30" s="83"/>
      <c r="G30" s="83"/>
      <c r="H30" s="4"/>
      <c r="I30" s="4"/>
    </row>
    <row r="31" spans="1:9" ht="15" x14ac:dyDescent="0.2">
      <c r="A31" s="217"/>
      <c r="B31" s="218"/>
      <c r="C31" s="83"/>
      <c r="D31" s="83"/>
      <c r="E31" s="83"/>
      <c r="F31" s="83"/>
      <c r="G31" s="83"/>
      <c r="H31" s="4"/>
      <c r="I31" s="4"/>
    </row>
    <row r="32" spans="1:9" ht="15" x14ac:dyDescent="0.2">
      <c r="A32" s="217"/>
      <c r="B32" s="218"/>
      <c r="C32" s="83"/>
      <c r="D32" s="83"/>
      <c r="E32" s="83"/>
      <c r="F32" s="83"/>
      <c r="G32" s="83"/>
      <c r="H32" s="4"/>
      <c r="I32" s="4"/>
    </row>
    <row r="33" spans="1:9" ht="15" x14ac:dyDescent="0.2">
      <c r="A33" s="217"/>
      <c r="B33" s="218"/>
      <c r="C33" s="83"/>
      <c r="D33" s="83"/>
      <c r="E33" s="83"/>
      <c r="F33" s="83"/>
      <c r="G33" s="83"/>
      <c r="H33" s="4"/>
      <c r="I33" s="4"/>
    </row>
    <row r="34" spans="1:9" ht="15" x14ac:dyDescent="0.3">
      <c r="A34" s="217"/>
      <c r="B34" s="219"/>
      <c r="C34" s="95"/>
      <c r="D34" s="95"/>
      <c r="E34" s="95"/>
      <c r="F34" s="95"/>
      <c r="G34" s="95" t="s">
        <v>308</v>
      </c>
      <c r="H34" s="82">
        <f>SUM(H9:H33)</f>
        <v>0</v>
      </c>
      <c r="I34" s="82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515" t="s">
        <v>469</v>
      </c>
      <c r="B36" s="515"/>
      <c r="C36" s="515"/>
      <c r="D36" s="515"/>
      <c r="E36" s="515"/>
      <c r="F36" s="515"/>
      <c r="G36" s="515"/>
      <c r="H36" s="515"/>
      <c r="I36" s="515"/>
    </row>
    <row r="37" spans="1:9" ht="15" x14ac:dyDescent="0.3">
      <c r="A37" s="163"/>
      <c r="B37" s="42"/>
      <c r="C37" s="42"/>
      <c r="D37" s="42"/>
      <c r="E37" s="42"/>
      <c r="F37" s="42"/>
      <c r="G37" s="2"/>
      <c r="H37" s="2"/>
    </row>
    <row r="38" spans="1:9" x14ac:dyDescent="0.2">
      <c r="A38" s="22"/>
      <c r="B38" s="22"/>
      <c r="C38" s="22"/>
      <c r="D38" s="22"/>
      <c r="E38" s="22"/>
      <c r="F38" s="22"/>
      <c r="G38" s="22"/>
      <c r="H38" s="22"/>
    </row>
    <row r="39" spans="1:9" ht="15" x14ac:dyDescent="0.3">
      <c r="A39" s="66" t="s">
        <v>93</v>
      </c>
      <c r="B39" s="2"/>
      <c r="C39" s="2"/>
      <c r="D39" s="2"/>
      <c r="E39" s="2"/>
      <c r="F39" s="2"/>
      <c r="G39" s="2"/>
      <c r="H39" s="2"/>
    </row>
    <row r="40" spans="1:9" ht="15" x14ac:dyDescent="0.3">
      <c r="A40" s="2"/>
      <c r="B40" s="2"/>
      <c r="C40" s="2"/>
      <c r="D40" s="2"/>
      <c r="E40" s="2"/>
      <c r="F40" s="2"/>
      <c r="G40" s="2"/>
      <c r="H40" s="2"/>
    </row>
    <row r="41" spans="1:9" ht="15" x14ac:dyDescent="0.3">
      <c r="A41" s="2"/>
      <c r="B41" s="2"/>
      <c r="C41" s="2"/>
      <c r="D41" s="2"/>
      <c r="E41" s="2"/>
      <c r="F41" s="2"/>
      <c r="G41" s="2"/>
      <c r="H41" s="12"/>
    </row>
    <row r="42" spans="1:9" ht="15" x14ac:dyDescent="0.3">
      <c r="A42" s="66"/>
      <c r="B42" s="66" t="s">
        <v>251</v>
      </c>
      <c r="C42" s="66"/>
      <c r="D42" s="66"/>
      <c r="E42" s="66"/>
      <c r="F42" s="66"/>
      <c r="G42" s="2"/>
      <c r="H42" s="12"/>
    </row>
    <row r="43" spans="1:9" ht="15" x14ac:dyDescent="0.3">
      <c r="A43" s="2"/>
      <c r="B43" s="2" t="s">
        <v>250</v>
      </c>
      <c r="C43" s="2"/>
      <c r="D43" s="2"/>
      <c r="E43" s="2"/>
      <c r="F43" s="2"/>
      <c r="G43" s="2"/>
      <c r="H43" s="12"/>
    </row>
    <row r="44" spans="1:9" x14ac:dyDescent="0.2">
      <c r="A44" s="62"/>
      <c r="B44" s="62" t="s">
        <v>123</v>
      </c>
      <c r="C44" s="62"/>
      <c r="D44" s="62"/>
      <c r="E44" s="62"/>
      <c r="F44" s="62"/>
    </row>
  </sheetData>
  <mergeCells count="9">
    <mergeCell ref="G1:H1"/>
    <mergeCell ref="G2:H2"/>
    <mergeCell ref="A36:I36"/>
    <mergeCell ref="A8:A9"/>
    <mergeCell ref="B8:B9"/>
    <mergeCell ref="C8:C9"/>
    <mergeCell ref="D8:D9"/>
    <mergeCell ref="E8:G8"/>
    <mergeCell ref="H8:I8"/>
  </mergeCells>
  <printOptions gridLines="1"/>
  <pageMargins left="0.25" right="0.25" top="0.75" bottom="0.75" header="0.3" footer="0.3"/>
  <pageSetup paperSize="9" scale="7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5"/>
  <sheetViews>
    <sheetView view="pageBreakPreview" topLeftCell="A16" zoomScale="80" zoomScaleSheetLayoutView="80" workbookViewId="0">
      <selection sqref="A1:F1"/>
    </sheetView>
  </sheetViews>
  <sheetFormatPr defaultColWidth="9.140625" defaultRowHeight="12.75" x14ac:dyDescent="0.2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 x14ac:dyDescent="0.3">
      <c r="A1" s="519" t="s">
        <v>488</v>
      </c>
      <c r="B1" s="519"/>
      <c r="C1" s="519"/>
      <c r="D1" s="519"/>
      <c r="E1" s="519"/>
      <c r="F1" s="519"/>
      <c r="G1" s="481" t="s">
        <v>94</v>
      </c>
      <c r="H1" s="481"/>
    </row>
    <row r="2" spans="1:10" ht="15" x14ac:dyDescent="0.3">
      <c r="A2" s="72" t="s">
        <v>124</v>
      </c>
      <c r="B2" s="71"/>
      <c r="C2" s="73"/>
      <c r="D2" s="73"/>
      <c r="E2" s="73"/>
      <c r="F2" s="73"/>
      <c r="G2" s="479" t="str">
        <f>'ფორმა N1'!M2</f>
        <v>01/01/2023-31/12/2023</v>
      </c>
      <c r="H2" s="479"/>
    </row>
    <row r="3" spans="1:10" ht="15" x14ac:dyDescent="0.3">
      <c r="A3" s="72"/>
      <c r="B3" s="72"/>
      <c r="C3" s="72"/>
      <c r="D3" s="72"/>
      <c r="E3" s="72"/>
      <c r="F3" s="72"/>
      <c r="G3" s="207"/>
      <c r="H3" s="207"/>
    </row>
    <row r="4" spans="1:10" ht="15" x14ac:dyDescent="0.3">
      <c r="A4" s="73" t="s">
        <v>254</v>
      </c>
      <c r="B4" s="73"/>
      <c r="C4" s="73"/>
      <c r="D4" s="73"/>
      <c r="E4" s="73"/>
      <c r="F4" s="73"/>
      <c r="G4" s="72"/>
      <c r="H4" s="72"/>
    </row>
    <row r="5" spans="1:10" ht="15" x14ac:dyDescent="0.3">
      <c r="A5" s="76" t="str">
        <f>'ფორმა N1'!D4</f>
        <v>მპგ "საქართველოს ქრისტიან-კონსერვატიული პარტია"</v>
      </c>
      <c r="B5" s="76"/>
      <c r="C5" s="76"/>
      <c r="D5" s="76"/>
      <c r="E5" s="76"/>
      <c r="F5" s="76"/>
      <c r="G5" s="77"/>
      <c r="H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</row>
    <row r="7" spans="1:10" ht="15" x14ac:dyDescent="0.2">
      <c r="A7" s="206"/>
      <c r="B7" s="206"/>
      <c r="C7" s="206"/>
      <c r="D7" s="206"/>
      <c r="E7" s="206"/>
      <c r="F7" s="206"/>
      <c r="G7" s="74"/>
      <c r="H7" s="74"/>
    </row>
    <row r="8" spans="1:10" ht="30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0" t="s">
        <v>314</v>
      </c>
    </row>
    <row r="9" spans="1:10" ht="15" x14ac:dyDescent="0.2">
      <c r="A9" s="94"/>
      <c r="B9" s="94"/>
      <c r="C9" s="94"/>
      <c r="D9" s="94"/>
      <c r="E9" s="94"/>
      <c r="F9" s="94"/>
      <c r="G9" s="4"/>
      <c r="H9" s="4"/>
      <c r="J9" s="170" t="s">
        <v>0</v>
      </c>
    </row>
    <row r="10" spans="1:10" ht="15" x14ac:dyDescent="0.2">
      <c r="A10" s="94"/>
      <c r="B10" s="94"/>
      <c r="C10" s="94"/>
      <c r="D10" s="94"/>
      <c r="E10" s="94"/>
      <c r="F10" s="94"/>
      <c r="G10" s="4"/>
      <c r="H10" s="4"/>
    </row>
    <row r="11" spans="1:10" ht="15" x14ac:dyDescent="0.2">
      <c r="A11" s="83"/>
      <c r="B11" s="83"/>
      <c r="C11" s="83"/>
      <c r="D11" s="83"/>
      <c r="E11" s="83"/>
      <c r="F11" s="83"/>
      <c r="G11" s="4"/>
      <c r="H11" s="4"/>
    </row>
    <row r="12" spans="1:10" ht="15" x14ac:dyDescent="0.2">
      <c r="A12" s="83"/>
      <c r="B12" s="83"/>
      <c r="C12" s="83"/>
      <c r="D12" s="83"/>
      <c r="E12" s="83"/>
      <c r="F12" s="83"/>
      <c r="G12" s="4"/>
      <c r="H12" s="4"/>
    </row>
    <row r="13" spans="1:10" ht="15" x14ac:dyDescent="0.2">
      <c r="A13" s="83"/>
      <c r="B13" s="83"/>
      <c r="C13" s="83"/>
      <c r="D13" s="83"/>
      <c r="E13" s="83"/>
      <c r="F13" s="83"/>
      <c r="G13" s="4"/>
      <c r="H13" s="4"/>
    </row>
    <row r="14" spans="1:10" ht="15" x14ac:dyDescent="0.2">
      <c r="A14" s="83"/>
      <c r="B14" s="83"/>
      <c r="C14" s="83"/>
      <c r="D14" s="83"/>
      <c r="E14" s="83"/>
      <c r="F14" s="83"/>
      <c r="G14" s="4"/>
      <c r="H14" s="4"/>
    </row>
    <row r="15" spans="1:10" ht="15" x14ac:dyDescent="0.2">
      <c r="A15" s="83"/>
      <c r="B15" s="83"/>
      <c r="C15" s="83"/>
      <c r="D15" s="83"/>
      <c r="E15" s="83"/>
      <c r="F15" s="83"/>
      <c r="G15" s="4"/>
      <c r="H15" s="4"/>
    </row>
    <row r="16" spans="1:10" ht="15" x14ac:dyDescent="0.2">
      <c r="A16" s="83"/>
      <c r="B16" s="83"/>
      <c r="C16" s="83"/>
      <c r="D16" s="83"/>
      <c r="E16" s="83"/>
      <c r="F16" s="83"/>
      <c r="G16" s="4"/>
      <c r="H16" s="4"/>
    </row>
    <row r="17" spans="1:8" ht="15" x14ac:dyDescent="0.2">
      <c r="A17" s="83"/>
      <c r="B17" s="83"/>
      <c r="C17" s="83"/>
      <c r="D17" s="83"/>
      <c r="E17" s="83"/>
      <c r="F17" s="83"/>
      <c r="G17" s="4"/>
      <c r="H17" s="4"/>
    </row>
    <row r="18" spans="1:8" ht="15" x14ac:dyDescent="0.2">
      <c r="A18" s="83"/>
      <c r="B18" s="83"/>
      <c r="C18" s="83"/>
      <c r="D18" s="83"/>
      <c r="E18" s="83"/>
      <c r="F18" s="83"/>
      <c r="G18" s="4"/>
      <c r="H18" s="4"/>
    </row>
    <row r="19" spans="1:8" ht="15" x14ac:dyDescent="0.2">
      <c r="A19" s="83"/>
      <c r="B19" s="83"/>
      <c r="C19" s="83"/>
      <c r="D19" s="83"/>
      <c r="E19" s="83"/>
      <c r="F19" s="83"/>
      <c r="G19" s="4"/>
      <c r="H19" s="4"/>
    </row>
    <row r="20" spans="1:8" ht="15" x14ac:dyDescent="0.2">
      <c r="A20" s="83"/>
      <c r="B20" s="83"/>
      <c r="C20" s="83"/>
      <c r="D20" s="83"/>
      <c r="E20" s="83"/>
      <c r="F20" s="83"/>
      <c r="G20" s="4"/>
      <c r="H20" s="4"/>
    </row>
    <row r="21" spans="1:8" ht="15" x14ac:dyDescent="0.2">
      <c r="A21" s="83"/>
      <c r="B21" s="83"/>
      <c r="C21" s="83"/>
      <c r="D21" s="83"/>
      <c r="E21" s="83"/>
      <c r="F21" s="83"/>
      <c r="G21" s="4"/>
      <c r="H21" s="4"/>
    </row>
    <row r="22" spans="1:8" ht="15" x14ac:dyDescent="0.2">
      <c r="A22" s="83"/>
      <c r="B22" s="83"/>
      <c r="C22" s="83"/>
      <c r="D22" s="83"/>
      <c r="E22" s="83"/>
      <c r="F22" s="83"/>
      <c r="G22" s="4"/>
      <c r="H22" s="4"/>
    </row>
    <row r="23" spans="1:8" ht="15" x14ac:dyDescent="0.2">
      <c r="A23" s="83"/>
      <c r="B23" s="83"/>
      <c r="C23" s="83"/>
      <c r="D23" s="83"/>
      <c r="E23" s="83"/>
      <c r="F23" s="83"/>
      <c r="G23" s="4"/>
      <c r="H23" s="4"/>
    </row>
    <row r="24" spans="1:8" ht="15" x14ac:dyDescent="0.2">
      <c r="A24" s="83"/>
      <c r="B24" s="83"/>
      <c r="C24" s="83"/>
      <c r="D24" s="83"/>
      <c r="E24" s="83"/>
      <c r="F24" s="83"/>
      <c r="G24" s="4"/>
      <c r="H24" s="4"/>
    </row>
    <row r="25" spans="1:8" ht="15" x14ac:dyDescent="0.2">
      <c r="A25" s="83"/>
      <c r="B25" s="83"/>
      <c r="C25" s="83"/>
      <c r="D25" s="83"/>
      <c r="E25" s="83"/>
      <c r="F25" s="83"/>
      <c r="G25" s="4"/>
      <c r="H25" s="4"/>
    </row>
    <row r="26" spans="1:8" ht="15" x14ac:dyDescent="0.2">
      <c r="A26" s="83"/>
      <c r="B26" s="83"/>
      <c r="C26" s="83"/>
      <c r="D26" s="83"/>
      <c r="E26" s="83"/>
      <c r="F26" s="83"/>
      <c r="G26" s="4"/>
      <c r="H26" s="4"/>
    </row>
    <row r="27" spans="1:8" ht="15" x14ac:dyDescent="0.2">
      <c r="A27" s="83"/>
      <c r="B27" s="83"/>
      <c r="C27" s="83"/>
      <c r="D27" s="83"/>
      <c r="E27" s="83"/>
      <c r="F27" s="83"/>
      <c r="G27" s="4"/>
      <c r="H27" s="4"/>
    </row>
    <row r="28" spans="1:8" ht="15" x14ac:dyDescent="0.2">
      <c r="A28" s="83"/>
      <c r="B28" s="83"/>
      <c r="C28" s="83"/>
      <c r="D28" s="83"/>
      <c r="E28" s="83"/>
      <c r="F28" s="83"/>
      <c r="G28" s="4"/>
      <c r="H28" s="4"/>
    </row>
    <row r="29" spans="1:8" ht="15" x14ac:dyDescent="0.2">
      <c r="A29" s="83"/>
      <c r="B29" s="83"/>
      <c r="C29" s="83"/>
      <c r="D29" s="83"/>
      <c r="E29" s="83"/>
      <c r="F29" s="83"/>
      <c r="G29" s="4"/>
      <c r="H29" s="4"/>
    </row>
    <row r="30" spans="1:8" ht="15" x14ac:dyDescent="0.2">
      <c r="A30" s="83"/>
      <c r="B30" s="83"/>
      <c r="C30" s="83"/>
      <c r="D30" s="83"/>
      <c r="E30" s="83"/>
      <c r="F30" s="83"/>
      <c r="G30" s="4"/>
      <c r="H30" s="4"/>
    </row>
    <row r="31" spans="1:8" ht="15" x14ac:dyDescent="0.2">
      <c r="A31" s="83"/>
      <c r="B31" s="83"/>
      <c r="C31" s="83"/>
      <c r="D31" s="83"/>
      <c r="E31" s="83"/>
      <c r="F31" s="83"/>
      <c r="G31" s="4"/>
      <c r="H31" s="4"/>
    </row>
    <row r="32" spans="1:8" ht="15" x14ac:dyDescent="0.2">
      <c r="A32" s="83"/>
      <c r="B32" s="83"/>
      <c r="C32" s="83"/>
      <c r="D32" s="83"/>
      <c r="E32" s="83"/>
      <c r="F32" s="83"/>
      <c r="G32" s="4"/>
      <c r="H32" s="4"/>
    </row>
    <row r="33" spans="1:9" ht="15" x14ac:dyDescent="0.2">
      <c r="A33" s="83"/>
      <c r="B33" s="83"/>
      <c r="C33" s="83"/>
      <c r="D33" s="83"/>
      <c r="E33" s="83"/>
      <c r="F33" s="83"/>
      <c r="G33" s="4"/>
      <c r="H33" s="4"/>
    </row>
    <row r="34" spans="1:9" ht="15" x14ac:dyDescent="0.3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5" x14ac:dyDescent="0.3">
      <c r="A35" s="168"/>
      <c r="B35" s="168"/>
      <c r="C35" s="168"/>
      <c r="D35" s="168"/>
      <c r="E35" s="168"/>
      <c r="F35" s="168"/>
      <c r="G35" s="168"/>
      <c r="H35" s="146"/>
      <c r="I35" s="146"/>
    </row>
    <row r="36" spans="1:9" ht="15" x14ac:dyDescent="0.3">
      <c r="A36" s="502" t="s">
        <v>470</v>
      </c>
      <c r="B36" s="502"/>
      <c r="C36" s="502"/>
      <c r="D36" s="502"/>
      <c r="E36" s="502"/>
      <c r="F36" s="502"/>
      <c r="G36" s="502"/>
      <c r="H36" s="502"/>
      <c r="I36" s="146"/>
    </row>
    <row r="37" spans="1:9" ht="15" x14ac:dyDescent="0.3">
      <c r="A37" s="169"/>
      <c r="B37" s="169"/>
      <c r="C37" s="168"/>
      <c r="D37" s="168"/>
      <c r="E37" s="168"/>
      <c r="F37" s="168"/>
      <c r="G37" s="168"/>
      <c r="H37" s="146"/>
      <c r="I37" s="146"/>
    </row>
    <row r="38" spans="1:9" ht="15" x14ac:dyDescent="0.3">
      <c r="A38" s="169"/>
      <c r="B38" s="169"/>
      <c r="C38" s="146"/>
      <c r="D38" s="146"/>
      <c r="E38" s="146"/>
      <c r="F38" s="146"/>
      <c r="G38" s="146"/>
      <c r="H38" s="146"/>
      <c r="I38" s="146"/>
    </row>
    <row r="39" spans="1:9" x14ac:dyDescent="0.2">
      <c r="A39" s="167"/>
      <c r="B39" s="167"/>
      <c r="C39" s="167"/>
      <c r="D39" s="167"/>
      <c r="E39" s="167"/>
      <c r="F39" s="167"/>
      <c r="G39" s="167"/>
      <c r="H39" s="167"/>
      <c r="I39" s="167"/>
    </row>
    <row r="40" spans="1:9" ht="15" x14ac:dyDescent="0.3">
      <c r="A40" s="151" t="s">
        <v>93</v>
      </c>
      <c r="B40" s="151"/>
      <c r="C40" s="146"/>
      <c r="D40" s="146"/>
      <c r="E40" s="146"/>
      <c r="F40" s="146"/>
      <c r="G40" s="146"/>
      <c r="H40" s="146"/>
      <c r="I40" s="146"/>
    </row>
    <row r="41" spans="1:9" ht="15" x14ac:dyDescent="0.3">
      <c r="A41" s="146"/>
      <c r="B41" s="146"/>
      <c r="C41" s="146"/>
      <c r="D41" s="146"/>
      <c r="E41" s="146"/>
      <c r="F41" s="146"/>
      <c r="G41" s="146"/>
      <c r="H41" s="146"/>
      <c r="I41" s="146"/>
    </row>
    <row r="42" spans="1:9" ht="15" x14ac:dyDescent="0.3">
      <c r="A42" s="146"/>
      <c r="B42" s="146"/>
      <c r="C42" s="146"/>
      <c r="D42" s="146"/>
      <c r="E42" s="146"/>
      <c r="F42" s="146"/>
      <c r="G42" s="146"/>
      <c r="H42" s="146"/>
      <c r="I42" s="152"/>
    </row>
    <row r="43" spans="1:9" ht="15" x14ac:dyDescent="0.3">
      <c r="A43" s="151"/>
      <c r="B43" s="151"/>
      <c r="C43" s="151" t="s">
        <v>370</v>
      </c>
      <c r="D43" s="151"/>
      <c r="E43" s="168"/>
      <c r="F43" s="151"/>
      <c r="G43" s="151"/>
      <c r="H43" s="146"/>
      <c r="I43" s="152"/>
    </row>
    <row r="44" spans="1:9" ht="15" x14ac:dyDescent="0.3">
      <c r="A44" s="146"/>
      <c r="B44" s="146"/>
      <c r="C44" s="146" t="s">
        <v>250</v>
      </c>
      <c r="D44" s="146"/>
      <c r="E44" s="146"/>
      <c r="F44" s="146"/>
      <c r="G44" s="146"/>
      <c r="H44" s="146"/>
      <c r="I44" s="152"/>
    </row>
    <row r="45" spans="1:9" x14ac:dyDescent="0.2">
      <c r="A45" s="153"/>
      <c r="B45" s="153"/>
      <c r="C45" s="153" t="s">
        <v>123</v>
      </c>
      <c r="D45" s="153"/>
      <c r="E45" s="153"/>
      <c r="F45" s="153"/>
      <c r="G45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paperSize="9" scale="81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L47"/>
  <sheetViews>
    <sheetView view="pageBreakPreview" zoomScale="80" zoomScaleSheetLayoutView="80" workbookViewId="0">
      <selection activeCell="J28" sqref="J28"/>
    </sheetView>
  </sheetViews>
  <sheetFormatPr defaultColWidth="9.140625" defaultRowHeight="12.75" x14ac:dyDescent="0.2"/>
  <cols>
    <col min="1" max="1" width="5.42578125" style="170" customWidth="1"/>
    <col min="2" max="2" width="27.5703125" style="170" customWidth="1"/>
    <col min="3" max="3" width="19.28515625" style="170" customWidth="1"/>
    <col min="4" max="4" width="16.85546875" style="170" customWidth="1"/>
    <col min="5" max="5" width="13.140625" style="170" customWidth="1"/>
    <col min="6" max="6" width="17" style="170" customWidth="1"/>
    <col min="7" max="7" width="13.7109375" style="170" customWidth="1"/>
    <col min="8" max="8" width="19.42578125" style="170" bestFit="1" customWidth="1"/>
    <col min="9" max="9" width="18.5703125" style="170" bestFit="1" customWidth="1"/>
    <col min="10" max="10" width="16.7109375" style="170" customWidth="1"/>
    <col min="11" max="11" width="17.7109375" style="170" customWidth="1"/>
    <col min="12" max="12" width="12.85546875" style="170" customWidth="1"/>
    <col min="13" max="16384" width="9.140625" style="170"/>
  </cols>
  <sheetData>
    <row r="2" spans="1:12" ht="15" x14ac:dyDescent="0.3">
      <c r="A2" s="506" t="s">
        <v>389</v>
      </c>
      <c r="B2" s="506"/>
      <c r="C2" s="506"/>
      <c r="D2" s="506"/>
      <c r="E2" s="263"/>
      <c r="F2" s="73"/>
      <c r="G2" s="73"/>
      <c r="H2" s="73"/>
      <c r="I2" s="73"/>
      <c r="J2" s="266"/>
      <c r="K2" s="265"/>
      <c r="L2" s="265" t="s">
        <v>94</v>
      </c>
    </row>
    <row r="3" spans="1:12" ht="15" x14ac:dyDescent="0.3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6"/>
      <c r="K3" s="479" t="str">
        <f>'ფორმა N1'!M2</f>
        <v>01/01/2023-31/12/2023</v>
      </c>
      <c r="L3" s="479"/>
    </row>
    <row r="4" spans="1:12" ht="15" x14ac:dyDescent="0.3">
      <c r="A4" s="72"/>
      <c r="B4" s="72"/>
      <c r="C4" s="71"/>
      <c r="D4" s="71"/>
      <c r="E4" s="71"/>
      <c r="F4" s="71"/>
      <c r="G4" s="71"/>
      <c r="H4" s="71"/>
      <c r="I4" s="71"/>
      <c r="J4" s="266"/>
      <c r="K4" s="266"/>
      <c r="L4" s="266"/>
    </row>
    <row r="5" spans="1:12" ht="15" x14ac:dyDescent="0.3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5" x14ac:dyDescent="0.3">
      <c r="A6" s="76" t="str">
        <f>'ფორმა N1'!D4</f>
        <v>მპგ "საქართველოს ქრისტიან-კონსერვატიული პარტია"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5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5" x14ac:dyDescent="0.2">
      <c r="A8" s="261"/>
      <c r="B8" s="261"/>
      <c r="C8" s="261"/>
      <c r="D8" s="261"/>
      <c r="E8" s="261"/>
      <c r="F8" s="261"/>
      <c r="G8" s="261"/>
      <c r="H8" s="261"/>
      <c r="I8" s="261"/>
      <c r="J8" s="74"/>
      <c r="K8" s="74"/>
      <c r="L8" s="74"/>
    </row>
    <row r="9" spans="1:12" ht="45" x14ac:dyDescent="0.2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15" x14ac:dyDescent="0.2">
      <c r="A10" s="94">
        <v>1</v>
      </c>
      <c r="B10" s="357"/>
      <c r="C10" s="94"/>
      <c r="D10" s="94"/>
      <c r="E10" s="94"/>
      <c r="F10" s="94"/>
      <c r="G10" s="94"/>
      <c r="H10" s="94"/>
      <c r="I10" s="94"/>
      <c r="J10" s="4"/>
      <c r="K10" s="4"/>
      <c r="L10" s="94"/>
    </row>
    <row r="11" spans="1:12" ht="15" x14ac:dyDescent="0.2">
      <c r="A11" s="94">
        <v>2</v>
      </c>
      <c r="B11" s="357"/>
      <c r="C11" s="94"/>
      <c r="D11" s="94"/>
      <c r="E11" s="94"/>
      <c r="F11" s="94"/>
      <c r="G11" s="94"/>
      <c r="H11" s="94"/>
      <c r="I11" s="94"/>
      <c r="J11" s="4"/>
      <c r="K11" s="4"/>
      <c r="L11" s="94"/>
    </row>
    <row r="12" spans="1:12" ht="15" x14ac:dyDescent="0.2">
      <c r="A12" s="94">
        <v>3</v>
      </c>
      <c r="B12" s="357"/>
      <c r="C12" s="83"/>
      <c r="D12" s="83"/>
      <c r="E12" s="83"/>
      <c r="F12" s="83"/>
      <c r="G12" s="83"/>
      <c r="H12" s="83"/>
      <c r="I12" s="83"/>
      <c r="J12" s="4"/>
      <c r="K12" s="4"/>
      <c r="L12" s="83"/>
    </row>
    <row r="13" spans="1:12" ht="15" x14ac:dyDescent="0.2">
      <c r="A13" s="94">
        <v>4</v>
      </c>
      <c r="B13" s="357"/>
      <c r="C13" s="83"/>
      <c r="D13" s="83"/>
      <c r="E13" s="83"/>
      <c r="F13" s="83"/>
      <c r="G13" s="83"/>
      <c r="H13" s="83"/>
      <c r="I13" s="83"/>
      <c r="J13" s="4"/>
      <c r="K13" s="4"/>
      <c r="L13" s="83"/>
    </row>
    <row r="14" spans="1:12" ht="15" x14ac:dyDescent="0.2">
      <c r="A14" s="94">
        <v>5</v>
      </c>
      <c r="B14" s="357"/>
      <c r="C14" s="83"/>
      <c r="D14" s="83"/>
      <c r="E14" s="83"/>
      <c r="F14" s="83"/>
      <c r="G14" s="83"/>
      <c r="H14" s="83"/>
      <c r="I14" s="83"/>
      <c r="J14" s="4"/>
      <c r="K14" s="4"/>
      <c r="L14" s="83"/>
    </row>
    <row r="15" spans="1:12" ht="15" x14ac:dyDescent="0.2">
      <c r="A15" s="94">
        <v>6</v>
      </c>
      <c r="B15" s="357"/>
      <c r="C15" s="83"/>
      <c r="D15" s="83"/>
      <c r="E15" s="83"/>
      <c r="F15" s="83"/>
      <c r="G15" s="83"/>
      <c r="H15" s="83"/>
      <c r="I15" s="83"/>
      <c r="J15" s="4"/>
      <c r="K15" s="4"/>
      <c r="L15" s="83"/>
    </row>
    <row r="16" spans="1:12" ht="15" x14ac:dyDescent="0.2">
      <c r="A16" s="94">
        <v>7</v>
      </c>
      <c r="B16" s="357"/>
      <c r="C16" s="83"/>
      <c r="D16" s="83"/>
      <c r="E16" s="83"/>
      <c r="F16" s="83"/>
      <c r="G16" s="83"/>
      <c r="H16" s="83"/>
      <c r="I16" s="83"/>
      <c r="J16" s="4"/>
      <c r="K16" s="4"/>
      <c r="L16" s="83"/>
    </row>
    <row r="17" spans="1:12" ht="15" x14ac:dyDescent="0.2">
      <c r="A17" s="94">
        <v>8</v>
      </c>
      <c r="B17" s="357"/>
      <c r="C17" s="83"/>
      <c r="D17" s="83"/>
      <c r="E17" s="83"/>
      <c r="F17" s="83"/>
      <c r="G17" s="83"/>
      <c r="H17" s="83"/>
      <c r="I17" s="83"/>
      <c r="J17" s="4"/>
      <c r="K17" s="4"/>
      <c r="L17" s="83"/>
    </row>
    <row r="18" spans="1:12" ht="15" x14ac:dyDescent="0.2">
      <c r="A18" s="94">
        <v>9</v>
      </c>
      <c r="B18" s="357"/>
      <c r="C18" s="83"/>
      <c r="D18" s="83"/>
      <c r="E18" s="83"/>
      <c r="F18" s="83"/>
      <c r="G18" s="83"/>
      <c r="H18" s="83"/>
      <c r="I18" s="83"/>
      <c r="J18" s="4"/>
      <c r="K18" s="4"/>
      <c r="L18" s="83"/>
    </row>
    <row r="19" spans="1:12" ht="15" x14ac:dyDescent="0.2">
      <c r="A19" s="94">
        <v>10</v>
      </c>
      <c r="B19" s="357"/>
      <c r="C19" s="83"/>
      <c r="D19" s="83"/>
      <c r="E19" s="83"/>
      <c r="F19" s="83"/>
      <c r="G19" s="83"/>
      <c r="H19" s="83"/>
      <c r="I19" s="83"/>
      <c r="J19" s="4"/>
      <c r="K19" s="4"/>
      <c r="L19" s="83"/>
    </row>
    <row r="20" spans="1:12" ht="15" x14ac:dyDescent="0.2">
      <c r="A20" s="94">
        <v>11</v>
      </c>
      <c r="B20" s="357"/>
      <c r="C20" s="83"/>
      <c r="D20" s="83"/>
      <c r="E20" s="83"/>
      <c r="F20" s="83"/>
      <c r="G20" s="83"/>
      <c r="H20" s="83"/>
      <c r="I20" s="83"/>
      <c r="J20" s="4"/>
      <c r="K20" s="4"/>
      <c r="L20" s="83"/>
    </row>
    <row r="21" spans="1:12" ht="15" x14ac:dyDescent="0.2">
      <c r="A21" s="94">
        <v>12</v>
      </c>
      <c r="B21" s="357"/>
      <c r="C21" s="83"/>
      <c r="D21" s="83"/>
      <c r="E21" s="83"/>
      <c r="F21" s="83"/>
      <c r="G21" s="83"/>
      <c r="H21" s="83"/>
      <c r="I21" s="83"/>
      <c r="J21" s="4"/>
      <c r="K21" s="4"/>
      <c r="L21" s="83"/>
    </row>
    <row r="22" spans="1:12" ht="15" x14ac:dyDescent="0.2">
      <c r="A22" s="94">
        <v>13</v>
      </c>
      <c r="B22" s="357"/>
      <c r="C22" s="83"/>
      <c r="D22" s="83"/>
      <c r="E22" s="83"/>
      <c r="F22" s="83"/>
      <c r="G22" s="83"/>
      <c r="H22" s="83"/>
      <c r="I22" s="83"/>
      <c r="J22" s="4"/>
      <c r="K22" s="4"/>
      <c r="L22" s="83"/>
    </row>
    <row r="23" spans="1:12" ht="15" x14ac:dyDescent="0.2">
      <c r="A23" s="94">
        <v>14</v>
      </c>
      <c r="B23" s="357"/>
      <c r="C23" s="83"/>
      <c r="D23" s="83"/>
      <c r="E23" s="83"/>
      <c r="F23" s="83"/>
      <c r="G23" s="83"/>
      <c r="H23" s="83"/>
      <c r="I23" s="83"/>
      <c r="J23" s="4"/>
      <c r="K23" s="4"/>
      <c r="L23" s="83"/>
    </row>
    <row r="24" spans="1:12" ht="15" x14ac:dyDescent="0.2">
      <c r="A24" s="94">
        <v>15</v>
      </c>
      <c r="B24" s="357"/>
      <c r="C24" s="83"/>
      <c r="D24" s="83"/>
      <c r="E24" s="83"/>
      <c r="F24" s="83"/>
      <c r="G24" s="83"/>
      <c r="H24" s="83"/>
      <c r="I24" s="83"/>
      <c r="J24" s="4"/>
      <c r="K24" s="4"/>
      <c r="L24" s="83"/>
    </row>
    <row r="25" spans="1:12" ht="15" x14ac:dyDescent="0.2">
      <c r="A25" s="94">
        <v>16</v>
      </c>
      <c r="B25" s="357"/>
      <c r="C25" s="83"/>
      <c r="D25" s="83"/>
      <c r="E25" s="83"/>
      <c r="F25" s="83"/>
      <c r="G25" s="83"/>
      <c r="H25" s="83"/>
      <c r="I25" s="83"/>
      <c r="J25" s="4"/>
      <c r="K25" s="4"/>
      <c r="L25" s="83"/>
    </row>
    <row r="26" spans="1:12" ht="15" x14ac:dyDescent="0.2">
      <c r="A26" s="94">
        <v>17</v>
      </c>
      <c r="B26" s="357"/>
      <c r="C26" s="83"/>
      <c r="D26" s="83"/>
      <c r="E26" s="83"/>
      <c r="F26" s="83"/>
      <c r="G26" s="83"/>
      <c r="H26" s="83"/>
      <c r="I26" s="83"/>
      <c r="J26" s="4"/>
      <c r="K26" s="4"/>
      <c r="L26" s="83"/>
    </row>
    <row r="27" spans="1:12" ht="15" x14ac:dyDescent="0.2">
      <c r="A27" s="94">
        <v>18</v>
      </c>
      <c r="B27" s="357"/>
      <c r="C27" s="83"/>
      <c r="D27" s="83"/>
      <c r="E27" s="83"/>
      <c r="F27" s="83"/>
      <c r="G27" s="83"/>
      <c r="H27" s="83"/>
      <c r="I27" s="83"/>
      <c r="J27" s="4"/>
      <c r="K27" s="4"/>
      <c r="L27" s="83"/>
    </row>
    <row r="28" spans="1:12" ht="15" x14ac:dyDescent="0.2">
      <c r="A28" s="94">
        <v>19</v>
      </c>
      <c r="B28" s="357"/>
      <c r="C28" s="83"/>
      <c r="D28" s="83"/>
      <c r="E28" s="83"/>
      <c r="F28" s="83"/>
      <c r="G28" s="83"/>
      <c r="H28" s="83"/>
      <c r="I28" s="83"/>
      <c r="J28" s="4"/>
      <c r="K28" s="4"/>
      <c r="L28" s="83"/>
    </row>
    <row r="29" spans="1:12" ht="15" x14ac:dyDescent="0.2">
      <c r="A29" s="94">
        <v>20</v>
      </c>
      <c r="B29" s="357"/>
      <c r="C29" s="83"/>
      <c r="D29" s="83"/>
      <c r="E29" s="83"/>
      <c r="F29" s="83"/>
      <c r="G29" s="83"/>
      <c r="H29" s="83"/>
      <c r="I29" s="83"/>
      <c r="J29" s="4"/>
      <c r="K29" s="4"/>
      <c r="L29" s="83"/>
    </row>
    <row r="30" spans="1:12" ht="15" x14ac:dyDescent="0.2">
      <c r="A30" s="94">
        <v>21</v>
      </c>
      <c r="B30" s="357"/>
      <c r="C30" s="83"/>
      <c r="D30" s="83"/>
      <c r="E30" s="83"/>
      <c r="F30" s="83"/>
      <c r="G30" s="83"/>
      <c r="H30" s="83"/>
      <c r="I30" s="83"/>
      <c r="J30" s="4"/>
      <c r="K30" s="4"/>
      <c r="L30" s="83"/>
    </row>
    <row r="31" spans="1:12" ht="15" x14ac:dyDescent="0.2">
      <c r="A31" s="94">
        <v>22</v>
      </c>
      <c r="B31" s="357"/>
      <c r="C31" s="83"/>
      <c r="D31" s="83"/>
      <c r="E31" s="83"/>
      <c r="F31" s="83"/>
      <c r="G31" s="83"/>
      <c r="H31" s="83"/>
      <c r="I31" s="83"/>
      <c r="J31" s="4"/>
      <c r="K31" s="4"/>
      <c r="L31" s="83"/>
    </row>
    <row r="32" spans="1:12" ht="15" x14ac:dyDescent="0.2">
      <c r="A32" s="94">
        <v>23</v>
      </c>
      <c r="B32" s="357"/>
      <c r="C32" s="83"/>
      <c r="D32" s="83"/>
      <c r="E32" s="83"/>
      <c r="F32" s="83"/>
      <c r="G32" s="83"/>
      <c r="H32" s="83"/>
      <c r="I32" s="83"/>
      <c r="J32" s="4"/>
      <c r="K32" s="4"/>
      <c r="L32" s="83"/>
    </row>
    <row r="33" spans="1:12" ht="15" x14ac:dyDescent="0.2">
      <c r="A33" s="94">
        <v>24</v>
      </c>
      <c r="B33" s="357"/>
      <c r="C33" s="83"/>
      <c r="D33" s="83"/>
      <c r="E33" s="83"/>
      <c r="F33" s="83"/>
      <c r="G33" s="83"/>
      <c r="H33" s="83"/>
      <c r="I33" s="83"/>
      <c r="J33" s="4"/>
      <c r="K33" s="4"/>
      <c r="L33" s="83"/>
    </row>
    <row r="34" spans="1:12" ht="15" x14ac:dyDescent="0.2">
      <c r="A34" s="83" t="s">
        <v>256</v>
      </c>
      <c r="B34" s="357"/>
      <c r="C34" s="83"/>
      <c r="D34" s="83"/>
      <c r="E34" s="83"/>
      <c r="F34" s="83"/>
      <c r="G34" s="83"/>
      <c r="H34" s="83"/>
      <c r="I34" s="83"/>
      <c r="J34" s="4"/>
      <c r="K34" s="4"/>
      <c r="L34" s="83"/>
    </row>
    <row r="35" spans="1:12" ht="15" x14ac:dyDescent="0.3">
      <c r="A35" s="83"/>
      <c r="B35" s="357"/>
      <c r="C35" s="95"/>
      <c r="D35" s="95"/>
      <c r="E35" s="95"/>
      <c r="F35" s="95"/>
      <c r="G35" s="83"/>
      <c r="H35" s="83"/>
      <c r="I35" s="83"/>
      <c r="J35" s="83" t="s">
        <v>399</v>
      </c>
      <c r="K35" s="82">
        <f>SUM(K10:K34)</f>
        <v>0</v>
      </c>
      <c r="L35" s="83"/>
    </row>
    <row r="36" spans="1:12" ht="15" x14ac:dyDescent="0.3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46"/>
    </row>
    <row r="37" spans="1:12" ht="26.25" customHeight="1" x14ac:dyDescent="0.2">
      <c r="A37" s="511" t="s">
        <v>501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</row>
    <row r="38" spans="1:12" ht="15" x14ac:dyDescent="0.2">
      <c r="A38" s="503" t="s">
        <v>462</v>
      </c>
      <c r="B38" s="503"/>
      <c r="C38" s="503"/>
      <c r="D38" s="503"/>
      <c r="E38" s="503"/>
      <c r="F38" s="503"/>
      <c r="G38" s="503"/>
      <c r="H38" s="503"/>
      <c r="I38" s="503"/>
      <c r="J38" s="503"/>
      <c r="K38" s="503"/>
      <c r="L38" s="503"/>
    </row>
    <row r="39" spans="1:12" ht="15" x14ac:dyDescent="0.2">
      <c r="A39" s="503" t="s">
        <v>483</v>
      </c>
      <c r="B39" s="503"/>
      <c r="C39" s="503"/>
      <c r="D39" s="503"/>
      <c r="E39" s="503"/>
      <c r="F39" s="503"/>
      <c r="G39" s="503"/>
      <c r="H39" s="503"/>
      <c r="I39" s="503"/>
      <c r="J39" s="503"/>
      <c r="K39" s="503"/>
      <c r="L39" s="503"/>
    </row>
    <row r="40" spans="1:12" ht="15" x14ac:dyDescent="0.2">
      <c r="A40" s="503" t="s">
        <v>471</v>
      </c>
      <c r="B40" s="503"/>
      <c r="C40" s="503"/>
      <c r="D40" s="503"/>
      <c r="E40" s="503"/>
      <c r="F40" s="503"/>
      <c r="G40" s="503"/>
      <c r="H40" s="503"/>
      <c r="I40" s="503"/>
      <c r="J40" s="503"/>
      <c r="K40" s="503"/>
      <c r="L40" s="503"/>
    </row>
    <row r="41" spans="1:12" ht="34.5" customHeight="1" x14ac:dyDescent="0.2">
      <c r="A41" s="504" t="s">
        <v>464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</row>
    <row r="42" spans="1:12" s="300" customFormat="1" ht="15" customHeight="1" x14ac:dyDescent="0.2">
      <c r="A42" s="520"/>
      <c r="B42" s="520"/>
      <c r="C42" s="520"/>
      <c r="D42" s="520"/>
      <c r="E42" s="520"/>
      <c r="F42" s="520"/>
      <c r="G42" s="520"/>
      <c r="H42" s="520"/>
      <c r="I42" s="520"/>
      <c r="J42" s="520"/>
      <c r="K42" s="520"/>
      <c r="L42" s="520"/>
    </row>
    <row r="43" spans="1:12" ht="15" x14ac:dyDescent="0.3">
      <c r="A43" s="507" t="s">
        <v>93</v>
      </c>
      <c r="B43" s="507"/>
      <c r="C43" s="358"/>
      <c r="D43" s="359"/>
      <c r="E43" s="359"/>
      <c r="F43" s="358"/>
      <c r="G43" s="358"/>
      <c r="H43" s="358"/>
      <c r="I43" s="358"/>
      <c r="J43" s="358"/>
      <c r="K43" s="146"/>
    </row>
    <row r="44" spans="1:12" ht="15" x14ac:dyDescent="0.3">
      <c r="A44" s="358"/>
      <c r="B44" s="359"/>
      <c r="C44" s="358"/>
      <c r="D44" s="359"/>
      <c r="E44" s="359"/>
      <c r="F44" s="358"/>
      <c r="G44" s="358"/>
      <c r="H44" s="358"/>
      <c r="I44" s="358"/>
      <c r="J44" s="360"/>
      <c r="K44" s="146"/>
    </row>
    <row r="45" spans="1:12" ht="15" x14ac:dyDescent="0.3">
      <c r="A45" s="358"/>
      <c r="B45" s="359"/>
      <c r="C45" s="508" t="s">
        <v>248</v>
      </c>
      <c r="D45" s="508"/>
      <c r="E45" s="361"/>
      <c r="F45" s="362"/>
      <c r="G45" s="509" t="s">
        <v>400</v>
      </c>
      <c r="H45" s="509"/>
      <c r="I45" s="509"/>
      <c r="J45" s="363"/>
      <c r="K45" s="146"/>
    </row>
    <row r="46" spans="1:12" ht="15" x14ac:dyDescent="0.3">
      <c r="A46" s="358"/>
      <c r="B46" s="359"/>
      <c r="C46" s="358"/>
      <c r="D46" s="359"/>
      <c r="E46" s="359"/>
      <c r="F46" s="358"/>
      <c r="G46" s="510"/>
      <c r="H46" s="510"/>
      <c r="I46" s="510"/>
      <c r="J46" s="363"/>
      <c r="K46" s="146"/>
    </row>
    <row r="47" spans="1:12" ht="15" x14ac:dyDescent="0.3">
      <c r="A47" s="358"/>
      <c r="B47" s="359"/>
      <c r="C47" s="505" t="s">
        <v>123</v>
      </c>
      <c r="D47" s="505"/>
      <c r="E47" s="361"/>
      <c r="F47" s="362"/>
      <c r="G47" s="358"/>
      <c r="H47" s="358"/>
      <c r="I47" s="358"/>
      <c r="J47" s="358"/>
      <c r="K47" s="146"/>
    </row>
  </sheetData>
  <mergeCells count="12">
    <mergeCell ref="C47:D47"/>
    <mergeCell ref="A2:D2"/>
    <mergeCell ref="K3:L3"/>
    <mergeCell ref="A43:B43"/>
    <mergeCell ref="C45:D45"/>
    <mergeCell ref="G45:I46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howInputMessage="1" showErrorMessage="1" sqref="B10:B35" xr:uid="{00000000-0002-0000-0E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I93"/>
  <sheetViews>
    <sheetView showGridLines="0" topLeftCell="A40" zoomScaleNormal="100" zoomScaleSheetLayoutView="80" workbookViewId="0"/>
  </sheetViews>
  <sheetFormatPr defaultColWidth="9.140625"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8" x14ac:dyDescent="0.3">
      <c r="A1" s="71" t="s">
        <v>500</v>
      </c>
      <c r="B1" s="114"/>
      <c r="C1" s="521" t="s">
        <v>182</v>
      </c>
      <c r="D1" s="521"/>
      <c r="E1" s="100"/>
    </row>
    <row r="2" spans="1:8" x14ac:dyDescent="0.3">
      <c r="A2" s="72" t="s">
        <v>124</v>
      </c>
      <c r="B2" s="114"/>
      <c r="C2" s="73"/>
      <c r="D2" s="465">
        <v>45291</v>
      </c>
      <c r="E2" s="100"/>
    </row>
    <row r="3" spans="1:8" x14ac:dyDescent="0.3">
      <c r="A3" s="109"/>
      <c r="B3" s="114"/>
      <c r="C3" s="73"/>
      <c r="D3" s="73"/>
      <c r="E3" s="100"/>
    </row>
    <row r="4" spans="1: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03"/>
    </row>
    <row r="5" spans="1:8" x14ac:dyDescent="0.3">
      <c r="A5" s="112" t="str">
        <f>'ფორმა N1'!D4</f>
        <v>მპგ "საქართველოს ქრისტიან-კონსერვატიული პარტია"</v>
      </c>
      <c r="B5" s="113"/>
      <c r="C5" s="113"/>
      <c r="D5" s="57"/>
      <c r="E5" s="103"/>
    </row>
    <row r="6" spans="1:8" x14ac:dyDescent="0.3">
      <c r="A6" s="73"/>
      <c r="B6" s="72"/>
      <c r="C6" s="72"/>
      <c r="D6" s="72"/>
      <c r="E6" s="103"/>
    </row>
    <row r="7" spans="1:8" x14ac:dyDescent="0.3">
      <c r="A7" s="108"/>
      <c r="B7" s="115"/>
      <c r="C7" s="116"/>
      <c r="D7" s="116"/>
      <c r="E7" s="100"/>
    </row>
    <row r="8" spans="1:8" ht="45" x14ac:dyDescent="0.3">
      <c r="A8" s="117" t="s">
        <v>97</v>
      </c>
      <c r="B8" s="117" t="s">
        <v>174</v>
      </c>
      <c r="C8" s="117" t="s">
        <v>282</v>
      </c>
      <c r="D8" s="117" t="s">
        <v>238</v>
      </c>
      <c r="E8" s="100"/>
    </row>
    <row r="9" spans="1:8" x14ac:dyDescent="0.3">
      <c r="A9" s="47"/>
      <c r="B9" s="48"/>
      <c r="C9" s="141"/>
      <c r="D9" s="141"/>
      <c r="E9" s="100"/>
    </row>
    <row r="10" spans="1:8" x14ac:dyDescent="0.3">
      <c r="A10" s="49" t="s">
        <v>175</v>
      </c>
      <c r="B10" s="50"/>
      <c r="C10" s="118">
        <f>SUM(C11,C34)</f>
        <v>125766.69</v>
      </c>
      <c r="D10" s="118">
        <f>SUM(D11,D34)</f>
        <v>88324.11</v>
      </c>
      <c r="E10" s="100"/>
    </row>
    <row r="11" spans="1:8" x14ac:dyDescent="0.3">
      <c r="A11" s="51" t="s">
        <v>176</v>
      </c>
      <c r="B11" s="52"/>
      <c r="C11" s="81">
        <f>SUM(C12:C32)</f>
        <v>37551.1</v>
      </c>
      <c r="D11" s="81">
        <f>SUM(D12:D32)</f>
        <v>108.52</v>
      </c>
      <c r="E11" s="100"/>
    </row>
    <row r="12" spans="1:8" x14ac:dyDescent="0.3">
      <c r="A12" s="55">
        <v>1110</v>
      </c>
      <c r="B12" s="54" t="s">
        <v>126</v>
      </c>
      <c r="C12" s="8"/>
      <c r="D12" s="8"/>
      <c r="E12" s="100"/>
    </row>
    <row r="13" spans="1:8" x14ac:dyDescent="0.3">
      <c r="A13" s="55">
        <v>1120</v>
      </c>
      <c r="B13" s="54" t="s">
        <v>127</v>
      </c>
      <c r="C13" s="8"/>
      <c r="D13" s="8"/>
      <c r="E13" s="100"/>
    </row>
    <row r="14" spans="1:8" x14ac:dyDescent="0.3">
      <c r="A14" s="55">
        <v>1211</v>
      </c>
      <c r="B14" s="54" t="s">
        <v>128</v>
      </c>
      <c r="C14" s="8">
        <v>8059.28</v>
      </c>
      <c r="D14" s="8">
        <v>108.52</v>
      </c>
      <c r="E14" s="100"/>
    </row>
    <row r="15" spans="1:8" x14ac:dyDescent="0.3">
      <c r="A15" s="55">
        <v>1212</v>
      </c>
      <c r="B15" s="54" t="s">
        <v>129</v>
      </c>
      <c r="C15" s="8">
        <v>29491.82</v>
      </c>
      <c r="D15" s="8">
        <v>0</v>
      </c>
      <c r="E15" s="100"/>
      <c r="H15" s="464"/>
    </row>
    <row r="16" spans="1:8" x14ac:dyDescent="0.3">
      <c r="A16" s="55">
        <v>1213</v>
      </c>
      <c r="B16" s="54" t="s">
        <v>130</v>
      </c>
      <c r="C16" s="8"/>
      <c r="D16" s="8"/>
      <c r="E16" s="100"/>
      <c r="H16" s="464"/>
    </row>
    <row r="17" spans="1:5" x14ac:dyDescent="0.3">
      <c r="A17" s="55">
        <v>1214</v>
      </c>
      <c r="B17" s="54" t="s">
        <v>131</v>
      </c>
      <c r="C17" s="8"/>
      <c r="D17" s="8"/>
      <c r="E17" s="100"/>
    </row>
    <row r="18" spans="1:5" x14ac:dyDescent="0.3">
      <c r="A18" s="55">
        <v>1215</v>
      </c>
      <c r="B18" s="54" t="s">
        <v>132</v>
      </c>
      <c r="C18" s="8"/>
      <c r="D18" s="8"/>
      <c r="E18" s="100"/>
    </row>
    <row r="19" spans="1:5" x14ac:dyDescent="0.3">
      <c r="A19" s="55">
        <v>1300</v>
      </c>
      <c r="B19" s="54" t="s">
        <v>133</v>
      </c>
      <c r="C19" s="8"/>
      <c r="D19" s="8"/>
      <c r="E19" s="100"/>
    </row>
    <row r="20" spans="1:5" x14ac:dyDescent="0.3">
      <c r="A20" s="55">
        <v>1410</v>
      </c>
      <c r="B20" s="54" t="s">
        <v>134</v>
      </c>
      <c r="C20" s="8"/>
      <c r="D20" s="8"/>
      <c r="E20" s="100"/>
    </row>
    <row r="21" spans="1:5" x14ac:dyDescent="0.3">
      <c r="A21" s="55">
        <v>1421</v>
      </c>
      <c r="B21" s="54" t="s">
        <v>135</v>
      </c>
      <c r="C21" s="8"/>
      <c r="D21" s="8"/>
      <c r="E21" s="100"/>
    </row>
    <row r="22" spans="1:5" x14ac:dyDescent="0.3">
      <c r="A22" s="55">
        <v>1422</v>
      </c>
      <c r="B22" s="54" t="s">
        <v>136</v>
      </c>
      <c r="C22" s="8"/>
      <c r="D22" s="8"/>
      <c r="E22" s="100"/>
    </row>
    <row r="23" spans="1:5" x14ac:dyDescent="0.3">
      <c r="A23" s="55">
        <v>1423</v>
      </c>
      <c r="B23" s="54" t="s">
        <v>137</v>
      </c>
      <c r="C23" s="8"/>
      <c r="D23" s="8"/>
      <c r="E23" s="100"/>
    </row>
    <row r="24" spans="1:5" x14ac:dyDescent="0.3">
      <c r="A24" s="55">
        <v>1431</v>
      </c>
      <c r="B24" s="54" t="s">
        <v>138</v>
      </c>
      <c r="C24" s="8"/>
      <c r="D24" s="8"/>
      <c r="E24" s="100"/>
    </row>
    <row r="25" spans="1:5" x14ac:dyDescent="0.3">
      <c r="A25" s="55">
        <v>1432</v>
      </c>
      <c r="B25" s="54" t="s">
        <v>139</v>
      </c>
      <c r="C25" s="8"/>
      <c r="D25" s="8"/>
      <c r="E25" s="100"/>
    </row>
    <row r="26" spans="1:5" x14ac:dyDescent="0.3">
      <c r="A26" s="55">
        <v>1433</v>
      </c>
      <c r="B26" s="54" t="s">
        <v>140</v>
      </c>
      <c r="C26" s="8"/>
      <c r="D26" s="8"/>
      <c r="E26" s="100"/>
    </row>
    <row r="27" spans="1:5" x14ac:dyDescent="0.3">
      <c r="A27" s="55">
        <v>1441</v>
      </c>
      <c r="B27" s="54" t="s">
        <v>141</v>
      </c>
      <c r="C27" s="8"/>
      <c r="D27" s="8"/>
      <c r="E27" s="100"/>
    </row>
    <row r="28" spans="1:5" x14ac:dyDescent="0.3">
      <c r="A28" s="55">
        <v>1442</v>
      </c>
      <c r="B28" s="54" t="s">
        <v>142</v>
      </c>
      <c r="C28" s="8"/>
      <c r="D28" s="8"/>
      <c r="E28" s="100"/>
    </row>
    <row r="29" spans="1:5" x14ac:dyDescent="0.3">
      <c r="A29" s="55">
        <v>1443</v>
      </c>
      <c r="B29" s="54" t="s">
        <v>143</v>
      </c>
      <c r="C29" s="8"/>
      <c r="D29" s="8"/>
      <c r="E29" s="100"/>
    </row>
    <row r="30" spans="1:5" x14ac:dyDescent="0.3">
      <c r="A30" s="55">
        <v>1444</v>
      </c>
      <c r="B30" s="54" t="s">
        <v>144</v>
      </c>
      <c r="C30" s="8"/>
      <c r="D30" s="8"/>
      <c r="E30" s="100"/>
    </row>
    <row r="31" spans="1:5" x14ac:dyDescent="0.3">
      <c r="A31" s="55">
        <v>1445</v>
      </c>
      <c r="B31" s="54" t="s">
        <v>145</v>
      </c>
      <c r="C31" s="8"/>
      <c r="D31" s="8"/>
      <c r="E31" s="100"/>
    </row>
    <row r="32" spans="1:5" x14ac:dyDescent="0.3">
      <c r="A32" s="55">
        <v>1446</v>
      </c>
      <c r="B32" s="54" t="s">
        <v>146</v>
      </c>
      <c r="C32" s="8"/>
      <c r="D32" s="8"/>
      <c r="E32" s="100"/>
    </row>
    <row r="33" spans="1:5" x14ac:dyDescent="0.3">
      <c r="A33" s="28"/>
      <c r="E33" s="100"/>
    </row>
    <row r="34" spans="1:5" x14ac:dyDescent="0.3">
      <c r="A34" s="56" t="s">
        <v>177</v>
      </c>
      <c r="B34" s="54"/>
      <c r="C34" s="81">
        <f>SUM(C35:C42)</f>
        <v>88215.59</v>
      </c>
      <c r="D34" s="81">
        <f>SUM(D35:D42)</f>
        <v>88215.59</v>
      </c>
      <c r="E34" s="100"/>
    </row>
    <row r="35" spans="1:5" x14ac:dyDescent="0.3">
      <c r="A35" s="55">
        <v>2110</v>
      </c>
      <c r="B35" s="54" t="s">
        <v>86</v>
      </c>
      <c r="C35" s="8"/>
      <c r="D35" s="8"/>
      <c r="E35" s="100"/>
    </row>
    <row r="36" spans="1:5" x14ac:dyDescent="0.3">
      <c r="A36" s="55">
        <v>2120</v>
      </c>
      <c r="B36" s="54" t="s">
        <v>147</v>
      </c>
      <c r="C36" s="8"/>
      <c r="D36" s="8"/>
      <c r="E36" s="100"/>
    </row>
    <row r="37" spans="1:5" x14ac:dyDescent="0.3">
      <c r="A37" s="55">
        <v>2130</v>
      </c>
      <c r="B37" s="54" t="s">
        <v>87</v>
      </c>
      <c r="C37" s="8">
        <v>88215.59</v>
      </c>
      <c r="D37" s="8">
        <v>88215.59</v>
      </c>
      <c r="E37" s="100"/>
    </row>
    <row r="38" spans="1:5" x14ac:dyDescent="0.3">
      <c r="A38" s="55">
        <v>2140</v>
      </c>
      <c r="B38" s="54" t="s">
        <v>358</v>
      </c>
      <c r="C38" s="8"/>
      <c r="D38" s="8"/>
      <c r="E38" s="100"/>
    </row>
    <row r="39" spans="1:5" x14ac:dyDescent="0.3">
      <c r="A39" s="55">
        <v>2150</v>
      </c>
      <c r="B39" s="54" t="s">
        <v>361</v>
      </c>
      <c r="C39" s="8"/>
      <c r="D39" s="8"/>
      <c r="E39" s="100"/>
    </row>
    <row r="40" spans="1:5" x14ac:dyDescent="0.3">
      <c r="A40" s="55">
        <v>2220</v>
      </c>
      <c r="B40" s="54" t="s">
        <v>88</v>
      </c>
      <c r="C40" s="8"/>
      <c r="D40" s="8"/>
      <c r="E40" s="100"/>
    </row>
    <row r="41" spans="1:5" x14ac:dyDescent="0.3">
      <c r="A41" s="55">
        <v>2300</v>
      </c>
      <c r="B41" s="54" t="s">
        <v>148</v>
      </c>
      <c r="C41" s="8"/>
      <c r="D41" s="8"/>
      <c r="E41" s="100"/>
    </row>
    <row r="42" spans="1:5" x14ac:dyDescent="0.3">
      <c r="A42" s="55">
        <v>2400</v>
      </c>
      <c r="B42" s="54" t="s">
        <v>149</v>
      </c>
      <c r="C42" s="8"/>
      <c r="D42" s="8"/>
      <c r="E42" s="100"/>
    </row>
    <row r="43" spans="1:5" x14ac:dyDescent="0.3">
      <c r="A43" s="29"/>
      <c r="E43" s="100"/>
    </row>
    <row r="44" spans="1:5" x14ac:dyDescent="0.3">
      <c r="A44" s="53" t="s">
        <v>181</v>
      </c>
      <c r="B44" s="54"/>
      <c r="C44" s="81">
        <f>SUM(C45,C64)</f>
        <v>125766.69</v>
      </c>
      <c r="D44" s="81">
        <f>SUM(D45,D64)</f>
        <v>88324.11</v>
      </c>
      <c r="E44" s="100"/>
    </row>
    <row r="45" spans="1:5" x14ac:dyDescent="0.3">
      <c r="A45" s="56" t="s">
        <v>178</v>
      </c>
      <c r="B45" s="54"/>
      <c r="C45" s="81">
        <f>SUM(C46:C61)</f>
        <v>0</v>
      </c>
      <c r="D45" s="81">
        <f>SUM(D46:D61)</f>
        <v>0</v>
      </c>
      <c r="E45" s="100"/>
    </row>
    <row r="46" spans="1:5" x14ac:dyDescent="0.3">
      <c r="A46" s="55">
        <v>3100</v>
      </c>
      <c r="B46" s="54" t="s">
        <v>150</v>
      </c>
      <c r="C46" s="8"/>
      <c r="D46" s="8"/>
      <c r="E46" s="100"/>
    </row>
    <row r="47" spans="1:5" x14ac:dyDescent="0.3">
      <c r="A47" s="55">
        <v>3210</v>
      </c>
      <c r="B47" s="54" t="s">
        <v>151</v>
      </c>
      <c r="C47" s="8"/>
      <c r="D47" s="8"/>
      <c r="E47" s="100"/>
    </row>
    <row r="48" spans="1:5" x14ac:dyDescent="0.3">
      <c r="A48" s="55">
        <v>3221</v>
      </c>
      <c r="B48" s="54" t="s">
        <v>152</v>
      </c>
      <c r="C48" s="8"/>
      <c r="D48" s="8"/>
      <c r="E48" s="100"/>
    </row>
    <row r="49" spans="1:5" x14ac:dyDescent="0.3">
      <c r="A49" s="55">
        <v>3222</v>
      </c>
      <c r="B49" s="54" t="s">
        <v>153</v>
      </c>
      <c r="C49" s="8"/>
      <c r="D49" s="8"/>
      <c r="E49" s="100"/>
    </row>
    <row r="50" spans="1:5" x14ac:dyDescent="0.3">
      <c r="A50" s="55">
        <v>3223</v>
      </c>
      <c r="B50" s="54" t="s">
        <v>154</v>
      </c>
      <c r="C50" s="8"/>
      <c r="D50" s="8"/>
      <c r="E50" s="100"/>
    </row>
    <row r="51" spans="1:5" x14ac:dyDescent="0.3">
      <c r="A51" s="55">
        <v>3224</v>
      </c>
      <c r="B51" s="54" t="s">
        <v>155</v>
      </c>
      <c r="C51" s="8"/>
      <c r="D51" s="8"/>
      <c r="E51" s="100"/>
    </row>
    <row r="52" spans="1:5" x14ac:dyDescent="0.3">
      <c r="A52" s="55">
        <v>3231</v>
      </c>
      <c r="B52" s="54" t="s">
        <v>156</v>
      </c>
      <c r="C52" s="8"/>
      <c r="D52" s="8"/>
      <c r="E52" s="100"/>
    </row>
    <row r="53" spans="1:5" x14ac:dyDescent="0.3">
      <c r="A53" s="55">
        <v>3232</v>
      </c>
      <c r="B53" s="54" t="s">
        <v>157</v>
      </c>
      <c r="C53" s="8"/>
      <c r="D53" s="8"/>
      <c r="E53" s="100"/>
    </row>
    <row r="54" spans="1:5" x14ac:dyDescent="0.3">
      <c r="A54" s="55">
        <v>3234</v>
      </c>
      <c r="B54" s="54" t="s">
        <v>158</v>
      </c>
      <c r="C54" s="8"/>
      <c r="D54" s="8"/>
      <c r="E54" s="100"/>
    </row>
    <row r="55" spans="1:5" ht="30" x14ac:dyDescent="0.3">
      <c r="A55" s="55">
        <v>3236</v>
      </c>
      <c r="B55" s="54" t="s">
        <v>173</v>
      </c>
      <c r="C55" s="8"/>
      <c r="D55" s="8"/>
      <c r="E55" s="100"/>
    </row>
    <row r="56" spans="1:5" ht="45" x14ac:dyDescent="0.3">
      <c r="A56" s="55">
        <v>3237</v>
      </c>
      <c r="B56" s="54" t="s">
        <v>159</v>
      </c>
      <c r="C56" s="8"/>
      <c r="D56" s="8"/>
      <c r="E56" s="100"/>
    </row>
    <row r="57" spans="1:5" x14ac:dyDescent="0.3">
      <c r="A57" s="55">
        <v>3241</v>
      </c>
      <c r="B57" s="54" t="s">
        <v>160</v>
      </c>
      <c r="C57" s="8"/>
      <c r="D57" s="8"/>
      <c r="E57" s="100"/>
    </row>
    <row r="58" spans="1:5" x14ac:dyDescent="0.3">
      <c r="A58" s="55">
        <v>3242</v>
      </c>
      <c r="B58" s="54" t="s">
        <v>161</v>
      </c>
      <c r="C58" s="8"/>
      <c r="D58" s="8"/>
      <c r="E58" s="100"/>
    </row>
    <row r="59" spans="1:5" x14ac:dyDescent="0.3">
      <c r="A59" s="55">
        <v>3243</v>
      </c>
      <c r="B59" s="54" t="s">
        <v>162</v>
      </c>
      <c r="C59" s="8"/>
      <c r="D59" s="8"/>
      <c r="E59" s="100"/>
    </row>
    <row r="60" spans="1:5" x14ac:dyDescent="0.3">
      <c r="A60" s="55">
        <v>3245</v>
      </c>
      <c r="B60" s="54" t="s">
        <v>163</v>
      </c>
      <c r="C60" s="8"/>
      <c r="D60" s="8"/>
      <c r="E60" s="100"/>
    </row>
    <row r="61" spans="1:5" x14ac:dyDescent="0.3">
      <c r="A61" s="55">
        <v>3246</v>
      </c>
      <c r="B61" s="54" t="s">
        <v>164</v>
      </c>
      <c r="C61" s="8"/>
      <c r="D61" s="8"/>
      <c r="E61" s="100"/>
    </row>
    <row r="62" spans="1:5" x14ac:dyDescent="0.3">
      <c r="A62" s="29"/>
      <c r="E62" s="100"/>
    </row>
    <row r="63" spans="1:5" x14ac:dyDescent="0.3">
      <c r="A63" s="30"/>
      <c r="E63" s="100"/>
    </row>
    <row r="64" spans="1:5" x14ac:dyDescent="0.3">
      <c r="A64" s="56" t="s">
        <v>179</v>
      </c>
      <c r="B64" s="54"/>
      <c r="C64" s="81">
        <f>SUM(C65:C67)</f>
        <v>125766.69</v>
      </c>
      <c r="D64" s="81">
        <f>SUM(D65:D67)</f>
        <v>88324.11</v>
      </c>
      <c r="E64" s="100"/>
    </row>
    <row r="65" spans="1:5" x14ac:dyDescent="0.3">
      <c r="A65" s="55">
        <v>5100</v>
      </c>
      <c r="B65" s="54" t="s">
        <v>236</v>
      </c>
      <c r="C65" s="8"/>
      <c r="D65" s="8"/>
      <c r="E65" s="100"/>
    </row>
    <row r="66" spans="1:5" x14ac:dyDescent="0.3">
      <c r="A66" s="55">
        <v>5220</v>
      </c>
      <c r="B66" s="54" t="s">
        <v>371</v>
      </c>
      <c r="C66" s="8">
        <v>125766.69</v>
      </c>
      <c r="D66" s="8">
        <v>88324.11</v>
      </c>
      <c r="E66" s="100"/>
    </row>
    <row r="67" spans="1:5" x14ac:dyDescent="0.3">
      <c r="A67" s="55">
        <v>5230</v>
      </c>
      <c r="B67" s="54" t="s">
        <v>372</v>
      </c>
      <c r="C67" s="8"/>
      <c r="D67" s="8"/>
      <c r="E67" s="100"/>
    </row>
    <row r="68" spans="1:5" x14ac:dyDescent="0.3">
      <c r="A68" s="29"/>
      <c r="E68" s="100"/>
    </row>
    <row r="69" spans="1:5" x14ac:dyDescent="0.3">
      <c r="A69" s="2"/>
      <c r="E69" s="100"/>
    </row>
    <row r="70" spans="1:5" x14ac:dyDescent="0.3">
      <c r="A70" s="53" t="s">
        <v>180</v>
      </c>
      <c r="B70" s="54"/>
      <c r="C70" s="8"/>
      <c r="D70" s="8"/>
      <c r="E70" s="100"/>
    </row>
    <row r="71" spans="1:5" ht="30" x14ac:dyDescent="0.3">
      <c r="A71" s="55">
        <v>1</v>
      </c>
      <c r="B71" s="54" t="s">
        <v>165</v>
      </c>
      <c r="C71" s="8"/>
      <c r="D71" s="8"/>
      <c r="E71" s="100"/>
    </row>
    <row r="72" spans="1:5" x14ac:dyDescent="0.3">
      <c r="A72" s="55">
        <v>2</v>
      </c>
      <c r="B72" s="54" t="s">
        <v>166</v>
      </c>
      <c r="C72" s="8"/>
      <c r="D72" s="8"/>
      <c r="E72" s="100"/>
    </row>
    <row r="73" spans="1:5" x14ac:dyDescent="0.3">
      <c r="A73" s="55">
        <v>3</v>
      </c>
      <c r="B73" s="54" t="s">
        <v>167</v>
      </c>
      <c r="C73" s="8"/>
      <c r="D73" s="8"/>
      <c r="E73" s="100"/>
    </row>
    <row r="74" spans="1:5" x14ac:dyDescent="0.3">
      <c r="A74" s="55">
        <v>4</v>
      </c>
      <c r="B74" s="54" t="s">
        <v>328</v>
      </c>
      <c r="C74" s="8"/>
      <c r="D74" s="8"/>
      <c r="E74" s="100"/>
    </row>
    <row r="75" spans="1:5" x14ac:dyDescent="0.3">
      <c r="A75" s="55">
        <v>5</v>
      </c>
      <c r="B75" s="54" t="s">
        <v>168</v>
      </c>
      <c r="C75" s="8"/>
      <c r="D75" s="8"/>
      <c r="E75" s="100"/>
    </row>
    <row r="76" spans="1:5" x14ac:dyDescent="0.3">
      <c r="A76" s="55">
        <v>6</v>
      </c>
      <c r="B76" s="54" t="s">
        <v>169</v>
      </c>
      <c r="C76" s="8"/>
      <c r="D76" s="8"/>
      <c r="E76" s="100"/>
    </row>
    <row r="77" spans="1:5" x14ac:dyDescent="0.3">
      <c r="A77" s="55">
        <v>7</v>
      </c>
      <c r="B77" s="54" t="s">
        <v>170</v>
      </c>
      <c r="C77" s="8"/>
      <c r="D77" s="8"/>
      <c r="E77" s="100"/>
    </row>
    <row r="78" spans="1:5" x14ac:dyDescent="0.3">
      <c r="A78" s="55">
        <v>8</v>
      </c>
      <c r="B78" s="54" t="s">
        <v>171</v>
      </c>
      <c r="C78" s="8"/>
      <c r="D78" s="8"/>
      <c r="E78" s="100"/>
    </row>
    <row r="79" spans="1:5" x14ac:dyDescent="0.3">
      <c r="A79" s="55">
        <v>9</v>
      </c>
      <c r="B79" s="54" t="s">
        <v>172</v>
      </c>
      <c r="C79" s="8"/>
      <c r="D79" s="8"/>
      <c r="E79" s="100"/>
    </row>
    <row r="83" spans="1:9" x14ac:dyDescent="0.3">
      <c r="A83" s="2"/>
      <c r="B83" s="2"/>
    </row>
    <row r="84" spans="1:9" x14ac:dyDescent="0.3">
      <c r="A84" s="66" t="s">
        <v>93</v>
      </c>
      <c r="B84" s="2"/>
      <c r="E84" s="264"/>
    </row>
    <row r="85" spans="1:9" x14ac:dyDescent="0.3">
      <c r="A85" s="2"/>
      <c r="B85" s="2"/>
      <c r="E85" s="270"/>
      <c r="F85" s="270"/>
      <c r="G85" s="270"/>
      <c r="H85" s="270"/>
      <c r="I85" s="270"/>
    </row>
    <row r="86" spans="1:9" x14ac:dyDescent="0.3">
      <c r="A86" s="2"/>
      <c r="B86" s="2"/>
      <c r="D86" s="12"/>
      <c r="E86" s="270"/>
      <c r="F86" s="270"/>
      <c r="G86" s="270"/>
      <c r="H86" s="270"/>
      <c r="I86" s="270"/>
    </row>
    <row r="87" spans="1:9" x14ac:dyDescent="0.3">
      <c r="A87" s="270"/>
      <c r="B87" s="66" t="s">
        <v>378</v>
      </c>
      <c r="D87" s="12"/>
      <c r="E87" s="270"/>
      <c r="F87" s="270"/>
      <c r="G87" s="270"/>
      <c r="H87" s="270"/>
      <c r="I87" s="270"/>
    </row>
    <row r="88" spans="1:9" x14ac:dyDescent="0.3">
      <c r="A88" s="270"/>
      <c r="B88" s="2" t="s">
        <v>379</v>
      </c>
      <c r="D88" s="12"/>
      <c r="E88" s="270"/>
      <c r="F88" s="270"/>
      <c r="G88" s="270"/>
      <c r="H88" s="270"/>
      <c r="I88" s="270"/>
    </row>
    <row r="89" spans="1:9" s="270" customFormat="1" ht="12.75" x14ac:dyDescent="0.2">
      <c r="B89" s="62" t="s">
        <v>123</v>
      </c>
    </row>
    <row r="90" spans="1:9" s="270" customFormat="1" ht="12.75" x14ac:dyDescent="0.2"/>
    <row r="91" spans="1:9" s="270" customFormat="1" ht="12.75" x14ac:dyDescent="0.2"/>
    <row r="92" spans="1:9" s="270" customFormat="1" ht="12.75" x14ac:dyDescent="0.2"/>
    <row r="93" spans="1:9" s="270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K27"/>
  <sheetViews>
    <sheetView showGridLines="0" view="pageBreakPreview" zoomScaleNormal="100" zoomScaleSheetLayoutView="100" workbookViewId="0">
      <selection activeCell="F11" sqref="F11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28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501" t="s">
        <v>499</v>
      </c>
      <c r="B1" s="501"/>
      <c r="C1" s="501"/>
      <c r="D1" s="501"/>
      <c r="E1" s="72"/>
      <c r="F1" s="72"/>
      <c r="G1" s="72"/>
      <c r="H1" s="72"/>
      <c r="I1" s="481" t="s">
        <v>94</v>
      </c>
      <c r="J1" s="481"/>
      <c r="K1" s="100"/>
    </row>
    <row r="2" spans="1:11" x14ac:dyDescent="0.3">
      <c r="A2" s="72" t="s">
        <v>124</v>
      </c>
      <c r="B2" s="72"/>
      <c r="C2" s="72"/>
      <c r="D2" s="72"/>
      <c r="E2" s="72"/>
      <c r="F2" s="72"/>
      <c r="G2" s="72"/>
      <c r="H2" s="72"/>
      <c r="I2" s="479" t="str">
        <f>'ფორმა N1'!M2</f>
        <v>01/01/2023-31/12/2023</v>
      </c>
      <c r="J2" s="480"/>
      <c r="K2" s="100"/>
    </row>
    <row r="3" spans="1:11" x14ac:dyDescent="0.3">
      <c r="A3" s="72"/>
      <c r="B3" s="72"/>
      <c r="C3" s="72"/>
      <c r="D3" s="72"/>
      <c r="E3" s="72"/>
      <c r="F3" s="72"/>
      <c r="G3" s="72"/>
      <c r="H3" s="72"/>
      <c r="I3" s="266"/>
      <c r="J3" s="266"/>
      <c r="K3" s="100"/>
    </row>
    <row r="4" spans="1:1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119"/>
      <c r="G4" s="72"/>
      <c r="H4" s="72"/>
      <c r="I4" s="72"/>
      <c r="J4" s="72"/>
      <c r="K4" s="100"/>
    </row>
    <row r="5" spans="1:11" x14ac:dyDescent="0.3">
      <c r="A5" s="166" t="str">
        <f>'ფორმა N1'!D4</f>
        <v>მპგ "საქართველოს ქრისტიან-კონსერვატიული პარტია"</v>
      </c>
      <c r="B5" s="76"/>
      <c r="C5" s="76"/>
      <c r="D5" s="76"/>
      <c r="E5" s="76"/>
      <c r="F5" s="343"/>
      <c r="G5" s="76"/>
      <c r="H5" s="76"/>
      <c r="I5" s="76"/>
      <c r="J5" s="76"/>
      <c r="K5" s="100"/>
    </row>
    <row r="6" spans="1:11" x14ac:dyDescent="0.3">
      <c r="A6" s="73"/>
      <c r="B6" s="73"/>
      <c r="C6" s="72"/>
      <c r="D6" s="72"/>
      <c r="E6" s="72"/>
      <c r="F6" s="119"/>
      <c r="G6" s="72"/>
      <c r="H6" s="72"/>
      <c r="I6" s="72"/>
      <c r="J6" s="72"/>
      <c r="K6" s="100"/>
    </row>
    <row r="7" spans="1:11" x14ac:dyDescent="0.3">
      <c r="A7" s="120"/>
      <c r="B7" s="116"/>
      <c r="C7" s="116"/>
      <c r="D7" s="116"/>
      <c r="E7" s="116"/>
      <c r="F7" s="116"/>
      <c r="G7" s="116"/>
      <c r="H7" s="116"/>
      <c r="I7" s="116"/>
      <c r="J7" s="116"/>
      <c r="K7" s="100"/>
    </row>
    <row r="8" spans="1:11" s="25" customFormat="1" ht="45" x14ac:dyDescent="0.3">
      <c r="A8" s="344" t="s">
        <v>64</v>
      </c>
      <c r="B8" s="344" t="s">
        <v>95</v>
      </c>
      <c r="C8" s="345" t="s">
        <v>97</v>
      </c>
      <c r="D8" s="345" t="s">
        <v>255</v>
      </c>
      <c r="E8" s="345" t="s">
        <v>96</v>
      </c>
      <c r="F8" s="346" t="s">
        <v>237</v>
      </c>
      <c r="G8" s="346" t="s">
        <v>274</v>
      </c>
      <c r="H8" s="346" t="s">
        <v>275</v>
      </c>
      <c r="I8" s="346" t="s">
        <v>238</v>
      </c>
      <c r="J8" s="347" t="s">
        <v>98</v>
      </c>
      <c r="K8" s="100"/>
    </row>
    <row r="9" spans="1:11" s="25" customFormat="1" x14ac:dyDescent="0.3">
      <c r="A9" s="348">
        <v>1</v>
      </c>
      <c r="B9" s="348">
        <v>2</v>
      </c>
      <c r="C9" s="349">
        <v>3</v>
      </c>
      <c r="D9" s="349">
        <v>4</v>
      </c>
      <c r="E9" s="349">
        <v>5</v>
      </c>
      <c r="F9" s="349">
        <v>6</v>
      </c>
      <c r="G9" s="349">
        <v>7</v>
      </c>
      <c r="H9" s="349">
        <v>8</v>
      </c>
      <c r="I9" s="349">
        <v>9</v>
      </c>
      <c r="J9" s="349">
        <v>10</v>
      </c>
      <c r="K9" s="100"/>
    </row>
    <row r="10" spans="1:11" ht="20.25" customHeight="1" x14ac:dyDescent="0.3">
      <c r="A10" s="454">
        <v>1</v>
      </c>
      <c r="B10" s="455" t="s">
        <v>542</v>
      </c>
      <c r="C10" s="456" t="s">
        <v>543</v>
      </c>
      <c r="D10" s="457" t="s">
        <v>205</v>
      </c>
      <c r="E10" s="458">
        <v>41858</v>
      </c>
      <c r="F10" s="459">
        <v>8059.28</v>
      </c>
      <c r="G10" s="459">
        <v>27889.47</v>
      </c>
      <c r="H10" s="459">
        <v>35840.230000000003</v>
      </c>
      <c r="I10" s="459">
        <v>108.52</v>
      </c>
      <c r="J10" s="459" t="s">
        <v>544</v>
      </c>
      <c r="K10" s="100"/>
    </row>
    <row r="11" spans="1:11" ht="18.75" customHeight="1" x14ac:dyDescent="0.3">
      <c r="A11" s="454">
        <v>2</v>
      </c>
      <c r="B11" s="455" t="s">
        <v>542</v>
      </c>
      <c r="C11" s="456" t="s">
        <v>545</v>
      </c>
      <c r="D11" s="457" t="s">
        <v>546</v>
      </c>
      <c r="E11" s="458">
        <v>41858</v>
      </c>
      <c r="F11" s="459">
        <v>10914.81</v>
      </c>
      <c r="G11" s="459">
        <v>0</v>
      </c>
      <c r="H11" s="459">
        <v>10914.81</v>
      </c>
      <c r="I11" s="459">
        <v>0</v>
      </c>
      <c r="J11" s="459" t="s">
        <v>544</v>
      </c>
      <c r="K11" s="100"/>
    </row>
    <row r="12" spans="1:11" s="25" customFormat="1" ht="15.75" x14ac:dyDescent="0.3">
      <c r="A12" s="350"/>
      <c r="B12" s="351"/>
      <c r="C12" s="352"/>
      <c r="D12" s="353"/>
      <c r="E12" s="320"/>
      <c r="F12" s="354"/>
      <c r="G12" s="354"/>
      <c r="H12" s="354"/>
      <c r="I12" s="354"/>
      <c r="J12" s="354"/>
      <c r="K12" s="100"/>
    </row>
    <row r="13" spans="1:11" x14ac:dyDescent="0.3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 x14ac:dyDescent="0.3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 x14ac:dyDescent="0.3">
      <c r="A15" s="99"/>
      <c r="B15" s="99"/>
      <c r="C15" s="99"/>
      <c r="D15" s="99"/>
      <c r="E15" s="99"/>
      <c r="F15" s="99"/>
      <c r="G15" s="99"/>
      <c r="H15" s="99"/>
      <c r="I15" s="99"/>
      <c r="J15" s="99"/>
    </row>
    <row r="16" spans="1:11" x14ac:dyDescent="0.3">
      <c r="A16" s="99"/>
      <c r="B16" s="99"/>
      <c r="C16" s="99"/>
      <c r="D16" s="99"/>
      <c r="E16" s="99"/>
      <c r="F16" s="99"/>
      <c r="G16" s="99"/>
      <c r="H16" s="99"/>
      <c r="I16" s="99"/>
      <c r="J16" s="99"/>
    </row>
    <row r="17" spans="1:10" x14ac:dyDescent="0.3">
      <c r="A17" s="99"/>
      <c r="B17" s="171" t="s">
        <v>93</v>
      </c>
      <c r="C17" s="99"/>
      <c r="D17" s="99"/>
      <c r="E17" s="99"/>
      <c r="F17" s="172"/>
      <c r="G17" s="99"/>
      <c r="H17" s="99"/>
      <c r="I17" s="99"/>
      <c r="J17" s="99"/>
    </row>
    <row r="18" spans="1:10" x14ac:dyDescent="0.3">
      <c r="A18" s="99"/>
      <c r="B18" s="99"/>
      <c r="C18" s="99"/>
      <c r="D18" s="99"/>
      <c r="E18" s="99"/>
      <c r="F18" s="355"/>
      <c r="G18" s="355"/>
      <c r="H18" s="355"/>
      <c r="I18" s="355"/>
      <c r="J18" s="355"/>
    </row>
    <row r="19" spans="1:10" x14ac:dyDescent="0.3">
      <c r="A19" s="99"/>
      <c r="B19" s="99"/>
      <c r="C19" s="205"/>
      <c r="D19" s="99"/>
      <c r="E19" s="99"/>
      <c r="F19" s="205"/>
      <c r="G19" s="356"/>
      <c r="H19" s="356"/>
      <c r="I19" s="355"/>
      <c r="J19" s="355"/>
    </row>
    <row r="20" spans="1:10" x14ac:dyDescent="0.3">
      <c r="A20" s="355"/>
      <c r="B20" s="99"/>
      <c r="C20" s="173" t="s">
        <v>248</v>
      </c>
      <c r="D20" s="173"/>
      <c r="E20" s="99"/>
      <c r="F20" s="99" t="s">
        <v>253</v>
      </c>
      <c r="G20" s="355"/>
      <c r="H20" s="355"/>
      <c r="I20" s="355"/>
      <c r="J20" s="355"/>
    </row>
    <row r="21" spans="1:10" x14ac:dyDescent="0.3">
      <c r="A21" s="355"/>
      <c r="B21" s="99"/>
      <c r="C21" s="174" t="s">
        <v>123</v>
      </c>
      <c r="D21" s="99"/>
      <c r="E21" s="99"/>
      <c r="F21" s="99" t="s">
        <v>249</v>
      </c>
      <c r="G21" s="355"/>
      <c r="H21" s="355"/>
      <c r="I21" s="355"/>
      <c r="J21" s="355"/>
    </row>
    <row r="22" spans="1:10" s="270" customFormat="1" x14ac:dyDescent="0.3">
      <c r="A22" s="355"/>
      <c r="B22" s="99"/>
      <c r="C22" s="99"/>
      <c r="D22" s="174"/>
      <c r="E22" s="355"/>
      <c r="F22" s="355"/>
      <c r="G22" s="355"/>
      <c r="H22" s="355"/>
      <c r="I22" s="355"/>
      <c r="J22" s="355"/>
    </row>
    <row r="23" spans="1:10" s="270" customFormat="1" ht="12.75" x14ac:dyDescent="0.2">
      <c r="A23" s="355"/>
      <c r="B23" s="355"/>
      <c r="C23" s="355"/>
      <c r="D23" s="355"/>
      <c r="E23" s="355"/>
      <c r="F23" s="355"/>
      <c r="G23" s="355"/>
      <c r="H23" s="355"/>
      <c r="I23" s="355"/>
      <c r="J23" s="355"/>
    </row>
    <row r="24" spans="1:10" s="270" customFormat="1" ht="12.75" x14ac:dyDescent="0.2"/>
    <row r="25" spans="1:10" s="270" customFormat="1" ht="12.75" x14ac:dyDescent="0.2"/>
    <row r="26" spans="1:10" s="270" customFormat="1" ht="12.75" x14ac:dyDescent="0.2"/>
    <row r="27" spans="1:10" s="270" customFormat="1" ht="12.75" x14ac:dyDescent="0.2"/>
  </sheetData>
  <mergeCells count="3">
    <mergeCell ref="I1:J1"/>
    <mergeCell ref="I2:J2"/>
    <mergeCell ref="A1:D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 xr:uid="{00000000-0002-0000-10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 xr:uid="{00000000-0002-0000-1000-000001000000}"/>
    <dataValidation allowBlank="1" showInputMessage="1" showErrorMessage="1" prompt="თვე/დღე/წელი" sqref="J10:J12" xr:uid="{00000000-0002-0000-1000-000002000000}"/>
  </dataValidations>
  <printOptions gridLines="1"/>
  <pageMargins left="0.25" right="0.25" top="0.75" bottom="0.75" header="0.3" footer="0.3"/>
  <pageSetup paperSize="9" scale="9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53"/>
  <sheetViews>
    <sheetView view="pageBreakPreview" topLeftCell="A19" zoomScale="80" zoomScaleNormal="100" zoomScaleSheetLayoutView="80" workbookViewId="0">
      <selection activeCell="G22" sqref="G22"/>
    </sheetView>
  </sheetViews>
  <sheetFormatPr defaultColWidth="9.140625" defaultRowHeight="15" x14ac:dyDescent="0.3"/>
  <cols>
    <col min="1" max="1" width="12" style="146" customWidth="1"/>
    <col min="2" max="2" width="13.28515625" style="146" customWidth="1"/>
    <col min="3" max="3" width="21.42578125" style="146" customWidth="1"/>
    <col min="4" max="4" width="17.85546875" style="146" customWidth="1"/>
    <col min="5" max="5" width="12.7109375" style="146" customWidth="1"/>
    <col min="6" max="6" width="36.85546875" style="146" customWidth="1"/>
    <col min="7" max="7" width="22.28515625" style="146" customWidth="1"/>
    <col min="8" max="8" width="0.5703125" style="146" customWidth="1"/>
    <col min="9" max="16384" width="9.140625" style="146"/>
  </cols>
  <sheetData>
    <row r="1" spans="1:8" x14ac:dyDescent="0.3">
      <c r="A1" s="257" t="s">
        <v>498</v>
      </c>
      <c r="B1" s="257"/>
      <c r="C1" s="257"/>
      <c r="D1" s="257"/>
      <c r="E1" s="257"/>
      <c r="F1" s="257"/>
      <c r="G1" s="265" t="s">
        <v>94</v>
      </c>
      <c r="H1" s="144"/>
    </row>
    <row r="2" spans="1:8" x14ac:dyDescent="0.3">
      <c r="A2" s="72" t="s">
        <v>124</v>
      </c>
      <c r="B2" s="72"/>
      <c r="C2" s="72"/>
      <c r="D2" s="72"/>
      <c r="E2" s="72"/>
      <c r="F2" s="72"/>
      <c r="G2" s="145" t="str">
        <f>'ფორმა N1'!M2</f>
        <v>01/01/2023-31/12/2023</v>
      </c>
      <c r="H2" s="144"/>
    </row>
    <row r="3" spans="1:8" x14ac:dyDescent="0.3">
      <c r="A3" s="72"/>
      <c r="B3" s="72"/>
      <c r="C3" s="72"/>
      <c r="D3" s="72"/>
      <c r="E3" s="72"/>
      <c r="F3" s="72"/>
      <c r="G3" s="97"/>
      <c r="H3" s="144"/>
    </row>
    <row r="4" spans="1:8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99"/>
    </row>
    <row r="5" spans="1:8" x14ac:dyDescent="0.3">
      <c r="A5" s="166" t="str">
        <f>'ფორმა N1'!D4</f>
        <v>მპგ "საქართველოს ქრისტიან-კონსერვატიული პარტია"</v>
      </c>
      <c r="B5" s="166"/>
      <c r="C5" s="166"/>
      <c r="D5" s="166"/>
      <c r="E5" s="166"/>
      <c r="F5" s="166"/>
      <c r="G5" s="166"/>
      <c r="H5" s="99"/>
    </row>
    <row r="6" spans="1:8" x14ac:dyDescent="0.3">
      <c r="A6" s="73"/>
      <c r="B6" s="72"/>
      <c r="C6" s="72"/>
      <c r="D6" s="72"/>
      <c r="E6" s="72"/>
      <c r="F6" s="72"/>
      <c r="G6" s="72"/>
      <c r="H6" s="99"/>
    </row>
    <row r="7" spans="1:8" x14ac:dyDescent="0.3">
      <c r="A7" s="72"/>
      <c r="B7" s="72"/>
      <c r="C7" s="72"/>
      <c r="D7" s="72"/>
      <c r="E7" s="72"/>
      <c r="F7" s="72"/>
      <c r="G7" s="72"/>
      <c r="H7" s="100"/>
    </row>
    <row r="8" spans="1:8" ht="45.75" customHeight="1" x14ac:dyDescent="0.3">
      <c r="A8" s="287" t="s">
        <v>288</v>
      </c>
      <c r="B8" s="287" t="s">
        <v>125</v>
      </c>
      <c r="C8" s="290" t="s">
        <v>329</v>
      </c>
      <c r="D8" s="290" t="s">
        <v>330</v>
      </c>
      <c r="E8" s="290" t="s">
        <v>255</v>
      </c>
      <c r="F8" s="287" t="s">
        <v>295</v>
      </c>
      <c r="G8" s="290" t="s">
        <v>289</v>
      </c>
      <c r="H8" s="100"/>
    </row>
    <row r="9" spans="1:8" x14ac:dyDescent="0.3">
      <c r="A9" s="332" t="s">
        <v>290</v>
      </c>
      <c r="B9" s="291"/>
      <c r="C9" s="333"/>
      <c r="D9" s="334"/>
      <c r="E9" s="334"/>
      <c r="F9" s="334"/>
      <c r="G9" s="335"/>
      <c r="H9" s="100"/>
    </row>
    <row r="10" spans="1:8" ht="15.75" x14ac:dyDescent="0.3">
      <c r="A10" s="291">
        <v>1</v>
      </c>
      <c r="B10" s="320"/>
      <c r="C10" s="293"/>
      <c r="D10" s="292"/>
      <c r="E10" s="292"/>
      <c r="F10" s="292"/>
      <c r="G10" s="336" t="str">
        <f>IF(ISBLANK(B10),"",G9+C10-D10)</f>
        <v/>
      </c>
      <c r="H10" s="100"/>
    </row>
    <row r="11" spans="1:8" ht="15.75" x14ac:dyDescent="0.3">
      <c r="A11" s="291">
        <v>2</v>
      </c>
      <c r="B11" s="320"/>
      <c r="C11" s="293"/>
      <c r="D11" s="292"/>
      <c r="E11" s="292"/>
      <c r="F11" s="292"/>
      <c r="G11" s="336" t="str">
        <f t="shared" ref="G11:G38" si="0">IF(ISBLANK(B11),"",G10+C11-D11)</f>
        <v/>
      </c>
      <c r="H11" s="100"/>
    </row>
    <row r="12" spans="1:8" ht="15.75" x14ac:dyDescent="0.3">
      <c r="A12" s="291">
        <v>3</v>
      </c>
      <c r="B12" s="320"/>
      <c r="C12" s="293"/>
      <c r="D12" s="292"/>
      <c r="E12" s="292"/>
      <c r="F12" s="292"/>
      <c r="G12" s="336" t="str">
        <f t="shared" si="0"/>
        <v/>
      </c>
      <c r="H12" s="100"/>
    </row>
    <row r="13" spans="1:8" ht="15.75" x14ac:dyDescent="0.3">
      <c r="A13" s="291">
        <v>4</v>
      </c>
      <c r="B13" s="320"/>
      <c r="C13" s="293"/>
      <c r="D13" s="292"/>
      <c r="E13" s="292"/>
      <c r="F13" s="292"/>
      <c r="G13" s="336" t="str">
        <f t="shared" si="0"/>
        <v/>
      </c>
      <c r="H13" s="100"/>
    </row>
    <row r="14" spans="1:8" ht="15.75" x14ac:dyDescent="0.3">
      <c r="A14" s="291">
        <v>5</v>
      </c>
      <c r="B14" s="320"/>
      <c r="C14" s="293"/>
      <c r="D14" s="292"/>
      <c r="E14" s="292"/>
      <c r="F14" s="292"/>
      <c r="G14" s="336" t="str">
        <f t="shared" si="0"/>
        <v/>
      </c>
      <c r="H14" s="100"/>
    </row>
    <row r="15" spans="1:8" ht="15.75" x14ac:dyDescent="0.3">
      <c r="A15" s="291">
        <v>6</v>
      </c>
      <c r="B15" s="320"/>
      <c r="C15" s="293"/>
      <c r="D15" s="292"/>
      <c r="E15" s="292"/>
      <c r="F15" s="292"/>
      <c r="G15" s="336" t="str">
        <f t="shared" si="0"/>
        <v/>
      </c>
      <c r="H15" s="100"/>
    </row>
    <row r="16" spans="1:8" ht="15.75" x14ac:dyDescent="0.3">
      <c r="A16" s="291">
        <v>7</v>
      </c>
      <c r="B16" s="320"/>
      <c r="C16" s="293"/>
      <c r="D16" s="292"/>
      <c r="E16" s="292"/>
      <c r="F16" s="292"/>
      <c r="G16" s="336" t="str">
        <f t="shared" si="0"/>
        <v/>
      </c>
      <c r="H16" s="100"/>
    </row>
    <row r="17" spans="1:8" ht="15.75" x14ac:dyDescent="0.3">
      <c r="A17" s="291">
        <v>8</v>
      </c>
      <c r="B17" s="320"/>
      <c r="C17" s="293"/>
      <c r="D17" s="292"/>
      <c r="E17" s="292"/>
      <c r="F17" s="292"/>
      <c r="G17" s="336" t="str">
        <f t="shared" si="0"/>
        <v/>
      </c>
      <c r="H17" s="100"/>
    </row>
    <row r="18" spans="1:8" ht="15.75" x14ac:dyDescent="0.3">
      <c r="A18" s="291">
        <v>9</v>
      </c>
      <c r="B18" s="320"/>
      <c r="C18" s="293"/>
      <c r="D18" s="292"/>
      <c r="E18" s="292"/>
      <c r="F18" s="292"/>
      <c r="G18" s="336" t="str">
        <f t="shared" si="0"/>
        <v/>
      </c>
      <c r="H18" s="100"/>
    </row>
    <row r="19" spans="1:8" ht="15.75" x14ac:dyDescent="0.3">
      <c r="A19" s="291">
        <v>10</v>
      </c>
      <c r="B19" s="320"/>
      <c r="C19" s="293"/>
      <c r="D19" s="292"/>
      <c r="E19" s="292"/>
      <c r="F19" s="292"/>
      <c r="G19" s="336" t="str">
        <f t="shared" si="0"/>
        <v/>
      </c>
      <c r="H19" s="100"/>
    </row>
    <row r="20" spans="1:8" ht="15.75" x14ac:dyDescent="0.3">
      <c r="A20" s="291">
        <v>11</v>
      </c>
      <c r="B20" s="320"/>
      <c r="C20" s="293"/>
      <c r="D20" s="292"/>
      <c r="E20" s="292"/>
      <c r="F20" s="292"/>
      <c r="G20" s="336" t="str">
        <f t="shared" si="0"/>
        <v/>
      </c>
      <c r="H20" s="100"/>
    </row>
    <row r="21" spans="1:8" ht="15.75" x14ac:dyDescent="0.3">
      <c r="A21" s="291">
        <v>12</v>
      </c>
      <c r="B21" s="320"/>
      <c r="C21" s="293"/>
      <c r="D21" s="292"/>
      <c r="E21" s="292"/>
      <c r="F21" s="292"/>
      <c r="G21" s="336" t="str">
        <f t="shared" si="0"/>
        <v/>
      </c>
      <c r="H21" s="100"/>
    </row>
    <row r="22" spans="1:8" ht="15.75" x14ac:dyDescent="0.3">
      <c r="A22" s="291">
        <v>13</v>
      </c>
      <c r="B22" s="320"/>
      <c r="C22" s="293"/>
      <c r="D22" s="292"/>
      <c r="E22" s="292"/>
      <c r="F22" s="292"/>
      <c r="G22" s="336" t="str">
        <f t="shared" si="0"/>
        <v/>
      </c>
      <c r="H22" s="100"/>
    </row>
    <row r="23" spans="1:8" ht="15.75" x14ac:dyDescent="0.3">
      <c r="A23" s="291">
        <v>14</v>
      </c>
      <c r="B23" s="320"/>
      <c r="C23" s="293"/>
      <c r="D23" s="292"/>
      <c r="E23" s="292"/>
      <c r="F23" s="292"/>
      <c r="G23" s="336" t="str">
        <f t="shared" si="0"/>
        <v/>
      </c>
      <c r="H23" s="100"/>
    </row>
    <row r="24" spans="1:8" ht="15.75" x14ac:dyDescent="0.3">
      <c r="A24" s="291">
        <v>15</v>
      </c>
      <c r="B24" s="320"/>
      <c r="C24" s="293"/>
      <c r="D24" s="292"/>
      <c r="E24" s="292"/>
      <c r="F24" s="292"/>
      <c r="G24" s="336" t="str">
        <f t="shared" si="0"/>
        <v/>
      </c>
      <c r="H24" s="100"/>
    </row>
    <row r="25" spans="1:8" ht="15.75" x14ac:dyDescent="0.3">
      <c r="A25" s="291">
        <v>16</v>
      </c>
      <c r="B25" s="320"/>
      <c r="C25" s="293"/>
      <c r="D25" s="292"/>
      <c r="E25" s="292"/>
      <c r="F25" s="292"/>
      <c r="G25" s="336" t="str">
        <f t="shared" si="0"/>
        <v/>
      </c>
      <c r="H25" s="100"/>
    </row>
    <row r="26" spans="1:8" ht="15.75" x14ac:dyDescent="0.3">
      <c r="A26" s="291">
        <v>17</v>
      </c>
      <c r="B26" s="320"/>
      <c r="C26" s="293"/>
      <c r="D26" s="292"/>
      <c r="E26" s="292"/>
      <c r="F26" s="292"/>
      <c r="G26" s="336" t="str">
        <f t="shared" si="0"/>
        <v/>
      </c>
      <c r="H26" s="100"/>
    </row>
    <row r="27" spans="1:8" ht="15.75" x14ac:dyDescent="0.3">
      <c r="A27" s="291">
        <v>18</v>
      </c>
      <c r="B27" s="320"/>
      <c r="C27" s="293"/>
      <c r="D27" s="292"/>
      <c r="E27" s="292"/>
      <c r="F27" s="292"/>
      <c r="G27" s="336" t="str">
        <f t="shared" si="0"/>
        <v/>
      </c>
      <c r="H27" s="100"/>
    </row>
    <row r="28" spans="1:8" ht="15.75" x14ac:dyDescent="0.3">
      <c r="A28" s="291">
        <v>19</v>
      </c>
      <c r="B28" s="320"/>
      <c r="C28" s="293"/>
      <c r="D28" s="292"/>
      <c r="E28" s="292"/>
      <c r="F28" s="292"/>
      <c r="G28" s="336" t="str">
        <f t="shared" si="0"/>
        <v/>
      </c>
      <c r="H28" s="100"/>
    </row>
    <row r="29" spans="1:8" ht="15.75" x14ac:dyDescent="0.3">
      <c r="A29" s="291">
        <v>20</v>
      </c>
      <c r="B29" s="320"/>
      <c r="C29" s="293"/>
      <c r="D29" s="292"/>
      <c r="E29" s="292"/>
      <c r="F29" s="292"/>
      <c r="G29" s="336" t="str">
        <f t="shared" si="0"/>
        <v/>
      </c>
      <c r="H29" s="100"/>
    </row>
    <row r="30" spans="1:8" ht="15.75" x14ac:dyDescent="0.3">
      <c r="A30" s="291">
        <v>21</v>
      </c>
      <c r="B30" s="320"/>
      <c r="C30" s="295"/>
      <c r="D30" s="294"/>
      <c r="E30" s="294"/>
      <c r="F30" s="294"/>
      <c r="G30" s="336" t="str">
        <f t="shared" si="0"/>
        <v/>
      </c>
      <c r="H30" s="100"/>
    </row>
    <row r="31" spans="1:8" ht="15.75" x14ac:dyDescent="0.3">
      <c r="A31" s="291">
        <v>22</v>
      </c>
      <c r="B31" s="320"/>
      <c r="C31" s="295"/>
      <c r="D31" s="294"/>
      <c r="E31" s="294"/>
      <c r="F31" s="294"/>
      <c r="G31" s="336" t="str">
        <f t="shared" si="0"/>
        <v/>
      </c>
      <c r="H31" s="100"/>
    </row>
    <row r="32" spans="1:8" ht="15.75" x14ac:dyDescent="0.3">
      <c r="A32" s="291">
        <v>23</v>
      </c>
      <c r="B32" s="320"/>
      <c r="C32" s="295"/>
      <c r="D32" s="294"/>
      <c r="E32" s="294"/>
      <c r="F32" s="294"/>
      <c r="G32" s="336" t="str">
        <f t="shared" si="0"/>
        <v/>
      </c>
      <c r="H32" s="100"/>
    </row>
    <row r="33" spans="1:10" ht="15.75" x14ac:dyDescent="0.3">
      <c r="A33" s="291">
        <v>24</v>
      </c>
      <c r="B33" s="320"/>
      <c r="C33" s="295"/>
      <c r="D33" s="294"/>
      <c r="E33" s="294"/>
      <c r="F33" s="294"/>
      <c r="G33" s="336" t="str">
        <f t="shared" si="0"/>
        <v/>
      </c>
      <c r="H33" s="100"/>
    </row>
    <row r="34" spans="1:10" ht="15.75" x14ac:dyDescent="0.3">
      <c r="A34" s="291">
        <v>25</v>
      </c>
      <c r="B34" s="320"/>
      <c r="C34" s="295"/>
      <c r="D34" s="294"/>
      <c r="E34" s="294"/>
      <c r="F34" s="294"/>
      <c r="G34" s="336" t="str">
        <f t="shared" si="0"/>
        <v/>
      </c>
      <c r="H34" s="100"/>
    </row>
    <row r="35" spans="1:10" ht="15.75" x14ac:dyDescent="0.3">
      <c r="A35" s="291">
        <v>26</v>
      </c>
      <c r="B35" s="320"/>
      <c r="C35" s="295"/>
      <c r="D35" s="294"/>
      <c r="E35" s="294"/>
      <c r="F35" s="294"/>
      <c r="G35" s="336" t="str">
        <f t="shared" si="0"/>
        <v/>
      </c>
      <c r="H35" s="100"/>
    </row>
    <row r="36" spans="1:10" ht="15.75" x14ac:dyDescent="0.3">
      <c r="A36" s="291">
        <v>27</v>
      </c>
      <c r="B36" s="320"/>
      <c r="C36" s="295"/>
      <c r="D36" s="294"/>
      <c r="E36" s="294"/>
      <c r="F36" s="294"/>
      <c r="G36" s="336" t="str">
        <f t="shared" si="0"/>
        <v/>
      </c>
      <c r="H36" s="100"/>
    </row>
    <row r="37" spans="1:10" ht="15.75" x14ac:dyDescent="0.3">
      <c r="A37" s="291">
        <v>28</v>
      </c>
      <c r="B37" s="320"/>
      <c r="C37" s="295"/>
      <c r="D37" s="294"/>
      <c r="E37" s="294"/>
      <c r="F37" s="294"/>
      <c r="G37" s="336" t="str">
        <f t="shared" si="0"/>
        <v/>
      </c>
      <c r="H37" s="100"/>
    </row>
    <row r="38" spans="1:10" ht="15.75" x14ac:dyDescent="0.3">
      <c r="A38" s="291">
        <v>29</v>
      </c>
      <c r="B38" s="320"/>
      <c r="C38" s="295"/>
      <c r="D38" s="294"/>
      <c r="E38" s="294"/>
      <c r="F38" s="294"/>
      <c r="G38" s="336" t="str">
        <f t="shared" si="0"/>
        <v/>
      </c>
      <c r="H38" s="100"/>
    </row>
    <row r="39" spans="1:10" ht="15.75" x14ac:dyDescent="0.3">
      <c r="A39" s="291" t="s">
        <v>258</v>
      </c>
      <c r="B39" s="320"/>
      <c r="C39" s="295"/>
      <c r="D39" s="294"/>
      <c r="E39" s="294"/>
      <c r="F39" s="294"/>
      <c r="G39" s="336" t="str">
        <f>IF(ISBLANK(B39),"",#REF!+C39-D39)</f>
        <v/>
      </c>
      <c r="H39" s="100"/>
    </row>
    <row r="40" spans="1:10" x14ac:dyDescent="0.3">
      <c r="A40" s="337" t="s">
        <v>291</v>
      </c>
      <c r="B40" s="338"/>
      <c r="C40" s="339"/>
      <c r="D40" s="340"/>
      <c r="E40" s="340"/>
      <c r="F40" s="341"/>
      <c r="G40" s="342" t="str">
        <f>G39</f>
        <v/>
      </c>
      <c r="H40" s="100"/>
    </row>
    <row r="44" spans="1:10" x14ac:dyDescent="0.3">
      <c r="B44" s="148" t="s">
        <v>93</v>
      </c>
      <c r="F44" s="149"/>
    </row>
    <row r="45" spans="1:10" x14ac:dyDescent="0.3">
      <c r="F45" s="170"/>
      <c r="G45" s="170"/>
      <c r="H45" s="170"/>
      <c r="I45" s="170"/>
      <c r="J45" s="170"/>
    </row>
    <row r="46" spans="1:10" x14ac:dyDescent="0.3">
      <c r="C46" s="150"/>
      <c r="F46" s="150"/>
      <c r="G46" s="300"/>
      <c r="H46" s="170"/>
      <c r="I46" s="170"/>
      <c r="J46" s="170"/>
    </row>
    <row r="47" spans="1:10" x14ac:dyDescent="0.3">
      <c r="A47" s="170"/>
      <c r="C47" s="151" t="s">
        <v>248</v>
      </c>
      <c r="F47" s="152" t="s">
        <v>253</v>
      </c>
      <c r="G47" s="300"/>
      <c r="H47" s="170"/>
      <c r="I47" s="170"/>
      <c r="J47" s="170"/>
    </row>
    <row r="48" spans="1:10" x14ac:dyDescent="0.3">
      <c r="A48" s="170"/>
      <c r="C48" s="153" t="s">
        <v>123</v>
      </c>
      <c r="F48" s="146" t="s">
        <v>249</v>
      </c>
      <c r="G48" s="170"/>
      <c r="H48" s="170"/>
      <c r="I48" s="170"/>
      <c r="J48" s="170"/>
    </row>
    <row r="49" spans="2:2" s="170" customFormat="1" x14ac:dyDescent="0.3">
      <c r="B49" s="146"/>
    </row>
    <row r="50" spans="2:2" s="170" customFormat="1" ht="12.75" x14ac:dyDescent="0.2"/>
    <row r="51" spans="2:2" s="170" customFormat="1" ht="12.75" x14ac:dyDescent="0.2"/>
    <row r="52" spans="2:2" s="170" customFormat="1" ht="12.75" x14ac:dyDescent="0.2"/>
    <row r="53" spans="2:2" s="170" customFormat="1" ht="12.75" x14ac:dyDescent="0.2"/>
  </sheetData>
  <dataValidations count="1">
    <dataValidation allowBlank="1" showInputMessage="1" showErrorMessage="1" prompt="თვე/დღე/წელი" sqref="B10:B39" xr:uid="{00000000-0002-0000-1100-000000000000}"/>
  </dataValidations>
  <printOptions gridLines="1"/>
  <pageMargins left="0.7" right="0.7" top="0.75" bottom="0.75" header="0.3" footer="0.3"/>
  <pageSetup paperSize="9" scale="6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25" sqref="A25"/>
    </sheetView>
  </sheetViews>
  <sheetFormatPr defaultColWidth="9.140625" defaultRowHeight="12.75" x14ac:dyDescent="0.2"/>
  <cols>
    <col min="1" max="1" width="53.5703125" style="319" customWidth="1"/>
    <col min="2" max="2" width="10.7109375" style="319" customWidth="1"/>
    <col min="3" max="3" width="12.42578125" style="319" customWidth="1"/>
    <col min="4" max="4" width="10.42578125" style="319" customWidth="1"/>
    <col min="5" max="5" width="13.140625" style="319" customWidth="1"/>
    <col min="6" max="6" width="10.42578125" style="319" customWidth="1"/>
    <col min="7" max="8" width="10.5703125" style="319" customWidth="1"/>
    <col min="9" max="9" width="9.85546875" style="319" customWidth="1"/>
    <col min="10" max="10" width="12.7109375" style="319" customWidth="1"/>
    <col min="11" max="11" width="0.7109375" style="319" customWidth="1"/>
    <col min="12" max="16384" width="9.140625" style="319"/>
  </cols>
  <sheetData>
    <row r="1" spans="1:12" s="314" customFormat="1" ht="15" x14ac:dyDescent="0.2">
      <c r="A1" s="124" t="s">
        <v>497</v>
      </c>
      <c r="B1" s="130"/>
      <c r="C1" s="130"/>
      <c r="D1" s="130"/>
      <c r="E1" s="130"/>
      <c r="F1" s="74"/>
      <c r="G1" s="74"/>
      <c r="H1" s="74"/>
      <c r="I1" s="523" t="s">
        <v>94</v>
      </c>
      <c r="J1" s="523"/>
      <c r="K1" s="301"/>
    </row>
    <row r="2" spans="1:12" s="314" customFormat="1" ht="15" x14ac:dyDescent="0.3">
      <c r="A2" s="100" t="s">
        <v>124</v>
      </c>
      <c r="B2" s="130"/>
      <c r="C2" s="130"/>
      <c r="D2" s="130"/>
      <c r="E2" s="130"/>
      <c r="F2" s="126"/>
      <c r="G2" s="127"/>
      <c r="H2" s="127"/>
      <c r="I2" s="479" t="str">
        <f>'ფორმა N1'!M2</f>
        <v>01/01/2023-31/12/2023</v>
      </c>
      <c r="J2" s="480"/>
      <c r="K2" s="301"/>
    </row>
    <row r="3" spans="1:12" s="314" customFormat="1" ht="15" x14ac:dyDescent="0.2">
      <c r="A3" s="130"/>
      <c r="B3" s="130"/>
      <c r="C3" s="130"/>
      <c r="D3" s="130"/>
      <c r="E3" s="130"/>
      <c r="F3" s="126"/>
      <c r="G3" s="127"/>
      <c r="H3" s="127"/>
      <c r="I3" s="128"/>
      <c r="J3" s="266"/>
      <c r="K3" s="301"/>
    </row>
    <row r="4" spans="1:12" s="2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3"/>
      <c r="G4" s="73"/>
      <c r="H4" s="73"/>
      <c r="I4" s="119"/>
      <c r="J4" s="72"/>
      <c r="K4" s="100"/>
      <c r="L4" s="314"/>
    </row>
    <row r="5" spans="1:12" s="2" customFormat="1" ht="15" x14ac:dyDescent="0.3">
      <c r="A5" s="112" t="str">
        <f>'ფორმა N1'!D4</f>
        <v>მპგ "საქართველოს ქრისტიან-კონსერვატიული პარტია"</v>
      </c>
      <c r="B5" s="113"/>
      <c r="C5" s="113"/>
      <c r="D5" s="113"/>
      <c r="E5" s="113"/>
      <c r="F5" s="57"/>
      <c r="G5" s="57"/>
      <c r="H5" s="57"/>
      <c r="I5" s="121"/>
      <c r="J5" s="57"/>
      <c r="K5" s="100"/>
    </row>
    <row r="6" spans="1:12" s="314" customFormat="1" ht="13.5" x14ac:dyDescent="0.2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301"/>
    </row>
    <row r="7" spans="1:12" ht="45" x14ac:dyDescent="0.2">
      <c r="A7" s="325"/>
      <c r="B7" s="522" t="s">
        <v>204</v>
      </c>
      <c r="C7" s="522"/>
      <c r="D7" s="522" t="s">
        <v>272</v>
      </c>
      <c r="E7" s="522"/>
      <c r="F7" s="522" t="s">
        <v>273</v>
      </c>
      <c r="G7" s="522"/>
      <c r="H7" s="326" t="s">
        <v>259</v>
      </c>
      <c r="I7" s="522" t="s">
        <v>207</v>
      </c>
      <c r="J7" s="522"/>
      <c r="K7" s="327"/>
    </row>
    <row r="8" spans="1:12" ht="15" x14ac:dyDescent="0.2">
      <c r="A8" s="307" t="s">
        <v>99</v>
      </c>
      <c r="B8" s="328" t="s">
        <v>206</v>
      </c>
      <c r="C8" s="306" t="s">
        <v>205</v>
      </c>
      <c r="D8" s="328" t="s">
        <v>206</v>
      </c>
      <c r="E8" s="306" t="s">
        <v>205</v>
      </c>
      <c r="F8" s="328" t="s">
        <v>206</v>
      </c>
      <c r="G8" s="306" t="s">
        <v>205</v>
      </c>
      <c r="H8" s="306" t="s">
        <v>205</v>
      </c>
      <c r="I8" s="328" t="s">
        <v>206</v>
      </c>
      <c r="J8" s="306" t="s">
        <v>205</v>
      </c>
      <c r="K8" s="327"/>
    </row>
    <row r="9" spans="1:12" ht="15" x14ac:dyDescent="0.2">
      <c r="A9" s="329" t="s">
        <v>100</v>
      </c>
      <c r="B9" s="78">
        <f>SUM(B10,B14,B17)</f>
        <v>0</v>
      </c>
      <c r="C9" s="78">
        <f>SUM(C10,C14,C17)</f>
        <v>0</v>
      </c>
      <c r="D9" s="78">
        <f t="shared" ref="D9:J9" si="0">SUM(D10,D14,D17)</f>
        <v>0</v>
      </c>
      <c r="E9" s="78">
        <f>SUM(E10,E14,E17)</f>
        <v>0</v>
      </c>
      <c r="F9" s="78">
        <f t="shared" si="0"/>
        <v>0</v>
      </c>
      <c r="G9" s="78">
        <f>SUM(G10,G14,G17)</f>
        <v>0</v>
      </c>
      <c r="H9" s="78">
        <f>SUM(H10,H14,H17)</f>
        <v>0</v>
      </c>
      <c r="I9" s="78">
        <f>SUM(I10,I14,I17)</f>
        <v>0</v>
      </c>
      <c r="J9" s="78">
        <f t="shared" si="0"/>
        <v>0</v>
      </c>
      <c r="K9" s="327"/>
    </row>
    <row r="10" spans="1:12" ht="15" x14ac:dyDescent="0.2">
      <c r="A10" s="330" t="s">
        <v>101</v>
      </c>
      <c r="B10" s="325">
        <f>SUM(B11:B13)</f>
        <v>0</v>
      </c>
      <c r="C10" s="325">
        <f>SUM(C11:C13)</f>
        <v>0</v>
      </c>
      <c r="D10" s="325">
        <f t="shared" ref="D10:J10" si="1">SUM(D11:D13)</f>
        <v>0</v>
      </c>
      <c r="E10" s="325">
        <f>SUM(E11:E13)</f>
        <v>0</v>
      </c>
      <c r="F10" s="325">
        <f t="shared" si="1"/>
        <v>0</v>
      </c>
      <c r="G10" s="325">
        <f>SUM(G11:G13)</f>
        <v>0</v>
      </c>
      <c r="H10" s="325">
        <f>SUM(H11:H13)</f>
        <v>0</v>
      </c>
      <c r="I10" s="325">
        <f>SUM(I11:I13)</f>
        <v>0</v>
      </c>
      <c r="J10" s="325">
        <f t="shared" si="1"/>
        <v>0</v>
      </c>
      <c r="K10" s="327"/>
    </row>
    <row r="11" spans="1:12" ht="15" x14ac:dyDescent="0.2">
      <c r="A11" s="330" t="s">
        <v>102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27"/>
    </row>
    <row r="12" spans="1:12" ht="15" x14ac:dyDescent="0.2">
      <c r="A12" s="330" t="s">
        <v>103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27"/>
    </row>
    <row r="13" spans="1:12" ht="15" x14ac:dyDescent="0.2">
      <c r="A13" s="330" t="s">
        <v>104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27"/>
    </row>
    <row r="14" spans="1:12" ht="15" x14ac:dyDescent="0.2">
      <c r="A14" s="330" t="s">
        <v>105</v>
      </c>
      <c r="B14" s="325">
        <f>SUM(B15:B16)</f>
        <v>0</v>
      </c>
      <c r="C14" s="325">
        <f>SUM(C15:C16)</f>
        <v>0</v>
      </c>
      <c r="D14" s="325">
        <f t="shared" ref="D14:J14" si="2">SUM(D15:D16)</f>
        <v>0</v>
      </c>
      <c r="E14" s="325">
        <f>SUM(E15:E16)</f>
        <v>0</v>
      </c>
      <c r="F14" s="325">
        <f t="shared" si="2"/>
        <v>0</v>
      </c>
      <c r="G14" s="325">
        <f>SUM(G15:G16)</f>
        <v>0</v>
      </c>
      <c r="H14" s="325">
        <f>SUM(H15:H16)</f>
        <v>0</v>
      </c>
      <c r="I14" s="325">
        <f>SUM(I15:I16)</f>
        <v>0</v>
      </c>
      <c r="J14" s="325">
        <f t="shared" si="2"/>
        <v>0</v>
      </c>
      <c r="K14" s="327"/>
    </row>
    <row r="15" spans="1:12" ht="15" x14ac:dyDescent="0.2">
      <c r="A15" s="330" t="s">
        <v>106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27"/>
    </row>
    <row r="16" spans="1:12" ht="15" x14ac:dyDescent="0.2">
      <c r="A16" s="330" t="s">
        <v>107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27"/>
    </row>
    <row r="17" spans="1:11" ht="15" x14ac:dyDescent="0.2">
      <c r="A17" s="330" t="s">
        <v>108</v>
      </c>
      <c r="B17" s="325">
        <f>SUM(B18:B19,B22,B23)</f>
        <v>0</v>
      </c>
      <c r="C17" s="325">
        <f>SUM(C18:C19,C22,C23)</f>
        <v>0</v>
      </c>
      <c r="D17" s="325">
        <f t="shared" ref="D17:J17" si="3">SUM(D18:D19,D22,D23)</f>
        <v>0</v>
      </c>
      <c r="E17" s="325">
        <f>SUM(E18:E19,E22,E23)</f>
        <v>0</v>
      </c>
      <c r="F17" s="325">
        <f t="shared" si="3"/>
        <v>0</v>
      </c>
      <c r="G17" s="325">
        <f>SUM(G18:G19,G22,G23)</f>
        <v>0</v>
      </c>
      <c r="H17" s="325">
        <f>SUM(H18:H19,H22,H23)</f>
        <v>0</v>
      </c>
      <c r="I17" s="325">
        <f>SUM(I18:I19,I22,I23)</f>
        <v>0</v>
      </c>
      <c r="J17" s="325">
        <f t="shared" si="3"/>
        <v>0</v>
      </c>
      <c r="K17" s="327"/>
    </row>
    <row r="18" spans="1:11" ht="15" x14ac:dyDescent="0.2">
      <c r="A18" s="330" t="s">
        <v>109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27"/>
    </row>
    <row r="19" spans="1:11" ht="15" x14ac:dyDescent="0.2">
      <c r="A19" s="330" t="s">
        <v>110</v>
      </c>
      <c r="B19" s="325">
        <f>SUM(B20:B21)</f>
        <v>0</v>
      </c>
      <c r="C19" s="325">
        <f>SUM(C20:C21)</f>
        <v>0</v>
      </c>
      <c r="D19" s="325">
        <f t="shared" ref="D19:J19" si="4">SUM(D20:D21)</f>
        <v>0</v>
      </c>
      <c r="E19" s="325">
        <f>SUM(E20:E21)</f>
        <v>0</v>
      </c>
      <c r="F19" s="325">
        <f t="shared" si="4"/>
        <v>0</v>
      </c>
      <c r="G19" s="325">
        <f>SUM(G20:G21)</f>
        <v>0</v>
      </c>
      <c r="H19" s="325">
        <f>SUM(H20:H21)</f>
        <v>0</v>
      </c>
      <c r="I19" s="325">
        <f>SUM(I20:I21)</f>
        <v>0</v>
      </c>
      <c r="J19" s="325">
        <f t="shared" si="4"/>
        <v>0</v>
      </c>
      <c r="K19" s="327"/>
    </row>
    <row r="20" spans="1:11" ht="15" x14ac:dyDescent="0.2">
      <c r="A20" s="330" t="s">
        <v>111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27"/>
    </row>
    <row r="21" spans="1:11" ht="15" x14ac:dyDescent="0.2">
      <c r="A21" s="330" t="s">
        <v>112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27"/>
    </row>
    <row r="22" spans="1:11" ht="15" x14ac:dyDescent="0.2">
      <c r="A22" s="330" t="s">
        <v>113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27"/>
    </row>
    <row r="23" spans="1:11" ht="15" x14ac:dyDescent="0.2">
      <c r="A23" s="330" t="s">
        <v>114</v>
      </c>
      <c r="B23" s="309"/>
      <c r="C23" s="309"/>
      <c r="D23" s="309"/>
      <c r="E23" s="309"/>
      <c r="F23" s="309"/>
      <c r="G23" s="309"/>
      <c r="H23" s="309"/>
      <c r="I23" s="309"/>
      <c r="J23" s="309"/>
      <c r="K23" s="327"/>
    </row>
    <row r="24" spans="1:11" ht="15" x14ac:dyDescent="0.2">
      <c r="A24" s="329" t="s">
        <v>115</v>
      </c>
      <c r="B24" s="78">
        <f>SUM(B25:B31)</f>
        <v>0</v>
      </c>
      <c r="C24" s="78">
        <f t="shared" ref="C24:J24" si="5">SUM(C25:C31)</f>
        <v>0</v>
      </c>
      <c r="D24" s="78">
        <f t="shared" si="5"/>
        <v>0</v>
      </c>
      <c r="E24" s="78">
        <f t="shared" si="5"/>
        <v>0</v>
      </c>
      <c r="F24" s="78">
        <f t="shared" si="5"/>
        <v>0</v>
      </c>
      <c r="G24" s="78">
        <f t="shared" si="5"/>
        <v>0</v>
      </c>
      <c r="H24" s="78">
        <f t="shared" si="5"/>
        <v>0</v>
      </c>
      <c r="I24" s="78">
        <f t="shared" si="5"/>
        <v>0</v>
      </c>
      <c r="J24" s="78">
        <f t="shared" si="5"/>
        <v>0</v>
      </c>
      <c r="K24" s="327"/>
    </row>
    <row r="25" spans="1:11" ht="15" x14ac:dyDescent="0.2">
      <c r="A25" s="330" t="s">
        <v>512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27"/>
    </row>
    <row r="26" spans="1:11" ht="15" x14ac:dyDescent="0.2">
      <c r="A26" s="330" t="s">
        <v>239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27"/>
    </row>
    <row r="27" spans="1:11" ht="15" x14ac:dyDescent="0.2">
      <c r="A27" s="330" t="s">
        <v>240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27"/>
    </row>
    <row r="28" spans="1:11" ht="15" x14ac:dyDescent="0.2">
      <c r="A28" s="330" t="s">
        <v>241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27"/>
    </row>
    <row r="29" spans="1:11" ht="15" x14ac:dyDescent="0.2">
      <c r="A29" s="330" t="s">
        <v>242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27"/>
    </row>
    <row r="30" spans="1:11" ht="15" x14ac:dyDescent="0.2">
      <c r="A30" s="330" t="s">
        <v>243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27"/>
    </row>
    <row r="31" spans="1:11" ht="15" x14ac:dyDescent="0.2">
      <c r="A31" s="330" t="s">
        <v>244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27"/>
    </row>
    <row r="32" spans="1:11" ht="15" x14ac:dyDescent="0.2">
      <c r="A32" s="329" t="s">
        <v>116</v>
      </c>
      <c r="B32" s="78">
        <f>SUM(B33:B35)</f>
        <v>0</v>
      </c>
      <c r="C32" s="78">
        <f>SUM(C33:C35)</f>
        <v>0</v>
      </c>
      <c r="D32" s="78">
        <f t="shared" ref="D32:J32" si="6">SUM(D33:D35)</f>
        <v>0</v>
      </c>
      <c r="E32" s="78">
        <f>SUM(E33:E35)</f>
        <v>0</v>
      </c>
      <c r="F32" s="78">
        <f t="shared" si="6"/>
        <v>0</v>
      </c>
      <c r="G32" s="78">
        <f>SUM(G33:G35)</f>
        <v>0</v>
      </c>
      <c r="H32" s="78">
        <f>SUM(H33:H35)</f>
        <v>0</v>
      </c>
      <c r="I32" s="78">
        <f>SUM(I33:I35)</f>
        <v>0</v>
      </c>
      <c r="J32" s="78">
        <f t="shared" si="6"/>
        <v>0</v>
      </c>
      <c r="K32" s="327"/>
    </row>
    <row r="33" spans="1:11" ht="15" x14ac:dyDescent="0.2">
      <c r="A33" s="330" t="s">
        <v>245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27"/>
    </row>
    <row r="34" spans="1:11" ht="15" x14ac:dyDescent="0.2">
      <c r="A34" s="330" t="s">
        <v>246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27"/>
    </row>
    <row r="35" spans="1:11" ht="15" x14ac:dyDescent="0.2">
      <c r="A35" s="330" t="s">
        <v>247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27"/>
    </row>
    <row r="36" spans="1:11" ht="15" x14ac:dyDescent="0.2">
      <c r="A36" s="329" t="s">
        <v>117</v>
      </c>
      <c r="B36" s="78">
        <f t="shared" ref="B36:J36" si="7">SUM(B37:B39,B42)</f>
        <v>0</v>
      </c>
      <c r="C36" s="78">
        <f t="shared" si="7"/>
        <v>0</v>
      </c>
      <c r="D36" s="78">
        <f t="shared" si="7"/>
        <v>0</v>
      </c>
      <c r="E36" s="78">
        <f t="shared" si="7"/>
        <v>0</v>
      </c>
      <c r="F36" s="78">
        <f t="shared" si="7"/>
        <v>0</v>
      </c>
      <c r="G36" s="78">
        <f t="shared" si="7"/>
        <v>0</v>
      </c>
      <c r="H36" s="78">
        <f t="shared" si="7"/>
        <v>0</v>
      </c>
      <c r="I36" s="78">
        <f t="shared" si="7"/>
        <v>0</v>
      </c>
      <c r="J36" s="78">
        <f t="shared" si="7"/>
        <v>0</v>
      </c>
      <c r="K36" s="327"/>
    </row>
    <row r="37" spans="1:11" ht="15" x14ac:dyDescent="0.2">
      <c r="A37" s="330" t="s">
        <v>118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27"/>
    </row>
    <row r="38" spans="1:11" ht="15" x14ac:dyDescent="0.2">
      <c r="A38" s="330" t="s">
        <v>119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27"/>
    </row>
    <row r="39" spans="1:11" ht="15" x14ac:dyDescent="0.2">
      <c r="A39" s="330" t="s">
        <v>120</v>
      </c>
      <c r="B39" s="325">
        <f t="shared" ref="B39:J39" si="8">SUM(B40:B41)</f>
        <v>0</v>
      </c>
      <c r="C39" s="325">
        <f t="shared" si="8"/>
        <v>0</v>
      </c>
      <c r="D39" s="325">
        <f t="shared" si="8"/>
        <v>0</v>
      </c>
      <c r="E39" s="325">
        <f t="shared" si="8"/>
        <v>0</v>
      </c>
      <c r="F39" s="325">
        <f t="shared" si="8"/>
        <v>0</v>
      </c>
      <c r="G39" s="325">
        <f t="shared" si="8"/>
        <v>0</v>
      </c>
      <c r="H39" s="325">
        <f t="shared" si="8"/>
        <v>0</v>
      </c>
      <c r="I39" s="325">
        <f t="shared" si="8"/>
        <v>0</v>
      </c>
      <c r="J39" s="325">
        <f t="shared" si="8"/>
        <v>0</v>
      </c>
      <c r="K39" s="327"/>
    </row>
    <row r="40" spans="1:11" ht="30" x14ac:dyDescent="0.2">
      <c r="A40" s="330" t="s">
        <v>373</v>
      </c>
      <c r="B40" s="309"/>
      <c r="C40" s="309"/>
      <c r="D40" s="309"/>
      <c r="E40" s="309"/>
      <c r="F40" s="309"/>
      <c r="G40" s="309"/>
      <c r="H40" s="309"/>
      <c r="I40" s="309"/>
      <c r="J40" s="309"/>
      <c r="K40" s="327"/>
    </row>
    <row r="41" spans="1:11" ht="15" x14ac:dyDescent="0.2">
      <c r="A41" s="330" t="s">
        <v>121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27"/>
    </row>
    <row r="42" spans="1:11" ht="15" x14ac:dyDescent="0.2">
      <c r="A42" s="330" t="s">
        <v>122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27"/>
    </row>
    <row r="43" spans="1:11" ht="15" x14ac:dyDescent="0.2">
      <c r="A43" s="331"/>
      <c r="B43" s="331"/>
      <c r="C43" s="331"/>
      <c r="D43" s="331"/>
      <c r="E43" s="331"/>
      <c r="F43" s="331"/>
      <c r="G43" s="331"/>
      <c r="H43" s="331"/>
      <c r="I43" s="331"/>
      <c r="J43" s="331"/>
    </row>
    <row r="44" spans="1:11" s="314" customFormat="1" x14ac:dyDescent="0.2"/>
    <row r="45" spans="1:11" s="314" customFormat="1" x14ac:dyDescent="0.2">
      <c r="A45" s="319"/>
    </row>
    <row r="46" spans="1:11" s="2" customFormat="1" ht="15" x14ac:dyDescent="0.3">
      <c r="A46" s="68" t="s">
        <v>93</v>
      </c>
      <c r="D46" s="264"/>
    </row>
    <row r="47" spans="1:11" s="2" customFormat="1" ht="15" x14ac:dyDescent="0.3">
      <c r="D47" s="270"/>
      <c r="E47" s="270"/>
      <c r="F47" s="270"/>
      <c r="G47" s="270"/>
      <c r="I47" s="270"/>
    </row>
    <row r="48" spans="1:11" s="2" customFormat="1" ht="15" x14ac:dyDescent="0.3">
      <c r="B48" s="67"/>
      <c r="C48" s="67"/>
      <c r="F48" s="67"/>
      <c r="G48" s="322"/>
      <c r="H48" s="67"/>
      <c r="I48" s="270"/>
      <c r="J48" s="270"/>
    </row>
    <row r="49" spans="1:10" s="2" customFormat="1" ht="15" x14ac:dyDescent="0.3">
      <c r="B49" s="66" t="s">
        <v>248</v>
      </c>
      <c r="F49" s="12" t="s">
        <v>253</v>
      </c>
      <c r="G49" s="323"/>
      <c r="I49" s="270"/>
      <c r="J49" s="270"/>
    </row>
    <row r="50" spans="1:10" s="2" customFormat="1" ht="15" x14ac:dyDescent="0.3">
      <c r="B50" s="62" t="s">
        <v>123</v>
      </c>
      <c r="F50" s="2" t="s">
        <v>249</v>
      </c>
      <c r="G50" s="270"/>
      <c r="I50" s="270"/>
      <c r="J50" s="270"/>
    </row>
    <row r="51" spans="1:10" s="270" customFormat="1" ht="15" x14ac:dyDescent="0.3">
      <c r="A51" s="2"/>
      <c r="B51" s="319"/>
      <c r="H51" s="319"/>
    </row>
    <row r="52" spans="1:10" s="2" customFormat="1" ht="15" x14ac:dyDescent="0.3">
      <c r="A52" s="11"/>
      <c r="B52" s="11"/>
      <c r="C52" s="11"/>
    </row>
    <row r="53" spans="1:10" ht="15" x14ac:dyDescent="0.2">
      <c r="A53" s="331"/>
      <c r="B53" s="331"/>
      <c r="C53" s="331"/>
      <c r="D53" s="331"/>
      <c r="E53" s="331"/>
      <c r="F53" s="331"/>
      <c r="G53" s="331"/>
      <c r="H53" s="331"/>
      <c r="I53" s="331"/>
      <c r="J53" s="331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zoomScaleNormal="100" zoomScaleSheetLayoutView="80" workbookViewId="0">
      <selection activeCell="C9" sqref="C9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264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1" t="s">
        <v>479</v>
      </c>
      <c r="B1" s="72"/>
      <c r="C1" s="481" t="s">
        <v>94</v>
      </c>
      <c r="D1" s="481"/>
      <c r="E1" s="103"/>
    </row>
    <row r="2" spans="1:7" x14ac:dyDescent="0.3">
      <c r="A2" s="72" t="s">
        <v>124</v>
      </c>
      <c r="B2" s="72"/>
      <c r="C2" s="479" t="str">
        <f>'ფორმა N1'!M2</f>
        <v>01/01/2023-31/12/2023</v>
      </c>
      <c r="D2" s="480"/>
      <c r="E2" s="103"/>
    </row>
    <row r="3" spans="1:7" x14ac:dyDescent="0.3">
      <c r="A3" s="71"/>
      <c r="B3" s="72"/>
      <c r="C3" s="266"/>
      <c r="D3" s="266"/>
      <c r="E3" s="103"/>
    </row>
    <row r="4" spans="1:7" x14ac:dyDescent="0.3">
      <c r="A4" s="73" t="s">
        <v>254</v>
      </c>
      <c r="B4" s="97"/>
      <c r="C4" s="98"/>
      <c r="D4" s="72"/>
      <c r="E4" s="103"/>
    </row>
    <row r="5" spans="1:7" x14ac:dyDescent="0.3">
      <c r="A5" s="175" t="str">
        <f>'ფორმა N1'!D4</f>
        <v>მპგ "საქართველოს ქრისტიან-კონსერვატიული პარტია"</v>
      </c>
      <c r="B5" s="12"/>
      <c r="C5" s="12"/>
      <c r="E5" s="103"/>
    </row>
    <row r="6" spans="1:7" x14ac:dyDescent="0.3">
      <c r="A6" s="99"/>
      <c r="B6" s="99"/>
      <c r="C6" s="99"/>
      <c r="D6" s="100"/>
      <c r="E6" s="103"/>
    </row>
    <row r="7" spans="1:7" x14ac:dyDescent="0.3">
      <c r="A7" s="72"/>
      <c r="B7" s="72"/>
      <c r="C7" s="72"/>
      <c r="D7" s="72"/>
      <c r="E7" s="103"/>
    </row>
    <row r="8" spans="1:7" s="6" customFormat="1" ht="39" customHeight="1" x14ac:dyDescent="0.3">
      <c r="A8" s="101" t="s">
        <v>64</v>
      </c>
      <c r="B8" s="75" t="s">
        <v>230</v>
      </c>
      <c r="C8" s="75" t="s">
        <v>66</v>
      </c>
      <c r="D8" s="75" t="s">
        <v>67</v>
      </c>
      <c r="E8" s="103"/>
    </row>
    <row r="9" spans="1:7" s="7" customFormat="1" ht="16.5" customHeight="1" x14ac:dyDescent="0.3">
      <c r="A9" s="176">
        <v>1</v>
      </c>
      <c r="B9" s="176" t="s">
        <v>65</v>
      </c>
      <c r="C9" s="81">
        <f>SUM(C10,C26)</f>
        <v>15500</v>
      </c>
      <c r="D9" s="81">
        <f>SUM(D10,D26)</f>
        <v>0</v>
      </c>
      <c r="E9" s="103"/>
    </row>
    <row r="10" spans="1:7" s="7" customFormat="1" ht="16.5" customHeight="1" x14ac:dyDescent="0.3">
      <c r="A10" s="83">
        <v>1.1000000000000001</v>
      </c>
      <c r="B10" s="83" t="s">
        <v>69</v>
      </c>
      <c r="C10" s="81">
        <f>SUM(C11,C12,C16,C19,C25)</f>
        <v>0</v>
      </c>
      <c r="D10" s="81">
        <f>SUM(D11,D12,D16,D19,D25)</f>
        <v>0</v>
      </c>
      <c r="E10" s="103"/>
    </row>
    <row r="11" spans="1:7" s="9" customFormat="1" ht="16.5" customHeight="1" x14ac:dyDescent="0.3">
      <c r="A11" s="84" t="s">
        <v>30</v>
      </c>
      <c r="B11" s="84" t="s">
        <v>68</v>
      </c>
      <c r="C11" s="8"/>
      <c r="D11" s="8"/>
      <c r="E11" s="103"/>
    </row>
    <row r="12" spans="1:7" s="10" customFormat="1" ht="16.5" customHeight="1" x14ac:dyDescent="0.3">
      <c r="A12" s="84" t="s">
        <v>31</v>
      </c>
      <c r="B12" s="84" t="s">
        <v>283</v>
      </c>
      <c r="C12" s="102">
        <f>SUM(C14:C15)</f>
        <v>0</v>
      </c>
      <c r="D12" s="102">
        <f>SUM(D14:D15)</f>
        <v>0</v>
      </c>
      <c r="E12" s="103"/>
      <c r="G12" s="65"/>
    </row>
    <row r="13" spans="1:7" s="3" customFormat="1" ht="16.5" customHeight="1" x14ac:dyDescent="0.3">
      <c r="A13" s="93" t="s">
        <v>70</v>
      </c>
      <c r="B13" s="93" t="s">
        <v>286</v>
      </c>
      <c r="C13" s="8"/>
      <c r="D13" s="8"/>
      <c r="E13" s="103"/>
    </row>
    <row r="14" spans="1:7" s="3" customFormat="1" ht="16.5" customHeight="1" x14ac:dyDescent="0.3">
      <c r="A14" s="93" t="s">
        <v>408</v>
      </c>
      <c r="B14" s="93" t="s">
        <v>407</v>
      </c>
      <c r="C14" s="8"/>
      <c r="D14" s="8"/>
      <c r="E14" s="103"/>
    </row>
    <row r="15" spans="1:7" s="3" customFormat="1" ht="16.5" customHeight="1" x14ac:dyDescent="0.3">
      <c r="A15" s="93" t="s">
        <v>409</v>
      </c>
      <c r="B15" s="93" t="s">
        <v>83</v>
      </c>
      <c r="C15" s="8"/>
      <c r="D15" s="8"/>
      <c r="E15" s="103"/>
    </row>
    <row r="16" spans="1:7" s="3" customFormat="1" ht="16.5" customHeight="1" x14ac:dyDescent="0.3">
      <c r="A16" s="84" t="s">
        <v>71</v>
      </c>
      <c r="B16" s="84" t="s">
        <v>72</v>
      </c>
      <c r="C16" s="102">
        <f>SUM(C17:C18)</f>
        <v>0</v>
      </c>
      <c r="D16" s="102">
        <f>SUM(D17:D18)</f>
        <v>0</v>
      </c>
      <c r="E16" s="103"/>
    </row>
    <row r="17" spans="1:5" s="3" customFormat="1" ht="16.5" customHeight="1" x14ac:dyDescent="0.3">
      <c r="A17" s="93" t="s">
        <v>73</v>
      </c>
      <c r="B17" s="93" t="s">
        <v>75</v>
      </c>
      <c r="C17" s="8"/>
      <c r="D17" s="8"/>
      <c r="E17" s="103"/>
    </row>
    <row r="18" spans="1:5" s="3" customFormat="1" ht="32.25" customHeight="1" x14ac:dyDescent="0.3">
      <c r="A18" s="93" t="s">
        <v>74</v>
      </c>
      <c r="B18" s="93" t="s">
        <v>449</v>
      </c>
      <c r="C18" s="8"/>
      <c r="D18" s="8"/>
      <c r="E18" s="103"/>
    </row>
    <row r="19" spans="1:5" s="3" customFormat="1" ht="16.5" customHeight="1" x14ac:dyDescent="0.3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 x14ac:dyDescent="0.3">
      <c r="A20" s="93" t="s">
        <v>77</v>
      </c>
      <c r="B20" s="93" t="s">
        <v>505</v>
      </c>
      <c r="C20" s="8"/>
      <c r="D20" s="8"/>
      <c r="E20" s="103"/>
    </row>
    <row r="21" spans="1:5" s="3" customFormat="1" ht="30" x14ac:dyDescent="0.3">
      <c r="A21" s="93" t="s">
        <v>78</v>
      </c>
      <c r="B21" s="93" t="s">
        <v>415</v>
      </c>
      <c r="C21" s="8"/>
      <c r="D21" s="8"/>
      <c r="E21" s="103"/>
    </row>
    <row r="22" spans="1:5" s="3" customFormat="1" x14ac:dyDescent="0.3">
      <c r="A22" s="93" t="s">
        <v>79</v>
      </c>
      <c r="B22" s="93" t="s">
        <v>434</v>
      </c>
      <c r="C22" s="8"/>
      <c r="D22" s="8"/>
      <c r="E22" s="103"/>
    </row>
    <row r="23" spans="1:5" s="3" customFormat="1" x14ac:dyDescent="0.3">
      <c r="A23" s="93" t="s">
        <v>80</v>
      </c>
      <c r="B23" s="93" t="s">
        <v>480</v>
      </c>
      <c r="C23" s="8"/>
      <c r="D23" s="8"/>
      <c r="E23" s="103"/>
    </row>
    <row r="24" spans="1:5" s="3" customFormat="1" ht="16.5" customHeight="1" x14ac:dyDescent="0.3">
      <c r="A24" s="84" t="s">
        <v>81</v>
      </c>
      <c r="B24" s="84" t="s">
        <v>377</v>
      </c>
      <c r="C24" s="197"/>
      <c r="D24" s="8"/>
      <c r="E24" s="103"/>
    </row>
    <row r="25" spans="1:5" s="3" customFormat="1" x14ac:dyDescent="0.3">
      <c r="A25" s="84" t="s">
        <v>232</v>
      </c>
      <c r="B25" s="84" t="s">
        <v>383</v>
      </c>
      <c r="C25" s="8"/>
      <c r="D25" s="8"/>
      <c r="E25" s="103"/>
    </row>
    <row r="26" spans="1:5" ht="16.5" customHeight="1" x14ac:dyDescent="0.3">
      <c r="A26" s="83">
        <v>1.2</v>
      </c>
      <c r="B26" s="83" t="s">
        <v>82</v>
      </c>
      <c r="C26" s="81">
        <f>SUM(C27,C35)</f>
        <v>15500</v>
      </c>
      <c r="D26" s="81">
        <f>SUM(D27,D35)</f>
        <v>0</v>
      </c>
      <c r="E26" s="103"/>
    </row>
    <row r="27" spans="1:5" ht="16.5" customHeight="1" x14ac:dyDescent="0.3">
      <c r="A27" s="84" t="s">
        <v>32</v>
      </c>
      <c r="B27" s="84" t="s">
        <v>286</v>
      </c>
      <c r="C27" s="102">
        <f>SUM(C28:C30)</f>
        <v>15500</v>
      </c>
      <c r="D27" s="102">
        <f>SUM(D28:D30)</f>
        <v>0</v>
      </c>
      <c r="E27" s="103"/>
    </row>
    <row r="28" spans="1:5" x14ac:dyDescent="0.3">
      <c r="A28" s="184" t="s">
        <v>84</v>
      </c>
      <c r="B28" s="184" t="s">
        <v>284</v>
      </c>
      <c r="C28" s="8"/>
      <c r="D28" s="8"/>
      <c r="E28" s="103"/>
    </row>
    <row r="29" spans="1:5" x14ac:dyDescent="0.3">
      <c r="A29" s="184" t="s">
        <v>85</v>
      </c>
      <c r="B29" s="184" t="s">
        <v>287</v>
      </c>
      <c r="C29" s="8"/>
      <c r="D29" s="8"/>
      <c r="E29" s="103"/>
    </row>
    <row r="30" spans="1:5" x14ac:dyDescent="0.3">
      <c r="A30" s="184" t="s">
        <v>384</v>
      </c>
      <c r="B30" s="184" t="s">
        <v>285</v>
      </c>
      <c r="C30" s="8">
        <v>15500</v>
      </c>
      <c r="D30" s="8"/>
      <c r="E30" s="103"/>
    </row>
    <row r="31" spans="1:5" x14ac:dyDescent="0.3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3"/>
    </row>
    <row r="32" spans="1:5" x14ac:dyDescent="0.3">
      <c r="A32" s="184" t="s">
        <v>12</v>
      </c>
      <c r="B32" s="184" t="s">
        <v>410</v>
      </c>
      <c r="C32" s="8"/>
      <c r="D32" s="8"/>
      <c r="E32" s="103"/>
    </row>
    <row r="33" spans="1:9" x14ac:dyDescent="0.3">
      <c r="A33" s="184" t="s">
        <v>13</v>
      </c>
      <c r="B33" s="184" t="s">
        <v>411</v>
      </c>
      <c r="C33" s="8"/>
      <c r="D33" s="8"/>
      <c r="E33" s="103"/>
    </row>
    <row r="34" spans="1:9" x14ac:dyDescent="0.3">
      <c r="A34" s="184" t="s">
        <v>261</v>
      </c>
      <c r="B34" s="184" t="s">
        <v>412</v>
      </c>
      <c r="C34" s="8"/>
      <c r="D34" s="8"/>
      <c r="E34" s="103"/>
    </row>
    <row r="35" spans="1:9" ht="31.5" customHeight="1" x14ac:dyDescent="0.3">
      <c r="A35" s="84" t="s">
        <v>34</v>
      </c>
      <c r="B35" s="195" t="s">
        <v>440</v>
      </c>
      <c r="C35" s="8"/>
      <c r="D35" s="8"/>
      <c r="E35" s="103"/>
    </row>
    <row r="36" spans="1:9" x14ac:dyDescent="0.3">
      <c r="D36" s="25"/>
      <c r="E36" s="104"/>
      <c r="F36" s="25"/>
    </row>
    <row r="37" spans="1:9" x14ac:dyDescent="0.3">
      <c r="A37" s="1"/>
      <c r="D37" s="25"/>
      <c r="E37" s="104"/>
      <c r="F37" s="25"/>
    </row>
    <row r="38" spans="1:9" x14ac:dyDescent="0.3">
      <c r="D38" s="25"/>
      <c r="E38" s="104"/>
      <c r="F38" s="25"/>
    </row>
    <row r="39" spans="1:9" x14ac:dyDescent="0.3">
      <c r="D39" s="25"/>
      <c r="E39" s="104"/>
      <c r="F39" s="25"/>
    </row>
    <row r="40" spans="1:9" x14ac:dyDescent="0.3">
      <c r="A40" s="66" t="s">
        <v>93</v>
      </c>
      <c r="D40" s="25"/>
      <c r="E40" s="104"/>
      <c r="F40" s="25"/>
    </row>
    <row r="41" spans="1:9" x14ac:dyDescent="0.3">
      <c r="D41" s="25"/>
      <c r="E41" s="371"/>
      <c r="F41" s="371"/>
      <c r="G41" s="270"/>
      <c r="H41" s="270"/>
      <c r="I41" s="270"/>
    </row>
    <row r="42" spans="1:9" x14ac:dyDescent="0.3">
      <c r="D42" s="105"/>
      <c r="E42" s="371"/>
      <c r="F42" s="371"/>
      <c r="G42" s="270"/>
      <c r="H42" s="270"/>
      <c r="I42" s="270"/>
    </row>
    <row r="43" spans="1:9" x14ac:dyDescent="0.3">
      <c r="A43" s="270"/>
      <c r="B43" s="66" t="s">
        <v>251</v>
      </c>
      <c r="D43" s="105"/>
      <c r="E43" s="371"/>
      <c r="F43" s="371"/>
      <c r="G43" s="270"/>
      <c r="H43" s="270"/>
      <c r="I43" s="270"/>
    </row>
    <row r="44" spans="1:9" x14ac:dyDescent="0.3">
      <c r="A44" s="270"/>
      <c r="B44" s="2" t="s">
        <v>250</v>
      </c>
      <c r="D44" s="105"/>
      <c r="E44" s="371"/>
      <c r="F44" s="371"/>
      <c r="G44" s="270"/>
      <c r="H44" s="270"/>
      <c r="I44" s="270"/>
    </row>
    <row r="45" spans="1:9" s="270" customFormat="1" ht="12.75" x14ac:dyDescent="0.2">
      <c r="B45" s="62" t="s">
        <v>123</v>
      </c>
      <c r="D45" s="371"/>
      <c r="E45" s="371"/>
      <c r="F45" s="371"/>
    </row>
    <row r="46" spans="1:9" x14ac:dyDescent="0.3">
      <c r="D46" s="25"/>
      <c r="E46" s="104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D14" sqref="D14"/>
    </sheetView>
  </sheetViews>
  <sheetFormatPr defaultColWidth="9.140625" defaultRowHeight="12.75" x14ac:dyDescent="0.2"/>
  <cols>
    <col min="1" max="1" width="4.7109375" style="23" customWidth="1"/>
    <col min="2" max="2" width="24.28515625" style="23" customWidth="1"/>
    <col min="3" max="3" width="25.28515625" style="23" customWidth="1"/>
    <col min="4" max="4" width="20" style="23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0" customWidth="1"/>
    <col min="11" max="11" width="12.7109375" style="60" customWidth="1"/>
    <col min="12" max="12" width="9.140625" style="61"/>
    <col min="13" max="16384" width="9.140625" style="23"/>
  </cols>
  <sheetData>
    <row r="1" spans="1:12" s="22" customFormat="1" ht="15" x14ac:dyDescent="0.2">
      <c r="A1" s="524" t="s">
        <v>475</v>
      </c>
      <c r="B1" s="524"/>
      <c r="C1" s="524"/>
      <c r="D1" s="524"/>
      <c r="E1" s="125"/>
      <c r="F1" s="125"/>
      <c r="G1" s="131"/>
      <c r="H1" s="96" t="s">
        <v>182</v>
      </c>
      <c r="I1" s="131"/>
      <c r="J1" s="63"/>
      <c r="K1" s="63"/>
      <c r="L1" s="63"/>
    </row>
    <row r="2" spans="1:12" s="22" customFormat="1" ht="15" x14ac:dyDescent="0.3">
      <c r="A2" s="100" t="s">
        <v>124</v>
      </c>
      <c r="B2" s="125"/>
      <c r="C2" s="125"/>
      <c r="D2" s="125">
        <v>10</v>
      </c>
      <c r="E2" s="125"/>
      <c r="F2" s="125"/>
      <c r="G2" s="132"/>
      <c r="H2" s="133" t="str">
        <f>'ფორმა N1'!M2</f>
        <v>01/01/2023-31/12/2023</v>
      </c>
      <c r="I2" s="132"/>
      <c r="J2" s="63"/>
      <c r="K2" s="63"/>
      <c r="L2" s="63"/>
    </row>
    <row r="3" spans="1:12" s="22" customFormat="1" ht="15" x14ac:dyDescent="0.2">
      <c r="A3" s="125"/>
      <c r="B3" s="125"/>
      <c r="C3" s="125"/>
      <c r="D3" s="125"/>
      <c r="E3" s="125"/>
      <c r="F3" s="125"/>
      <c r="G3" s="132"/>
      <c r="H3" s="128"/>
      <c r="I3" s="132"/>
      <c r="J3" s="63"/>
      <c r="K3" s="63"/>
      <c r="L3" s="63"/>
    </row>
    <row r="4" spans="1:12" s="2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25"/>
      <c r="F4" s="125"/>
      <c r="G4" s="125"/>
      <c r="H4" s="125"/>
      <c r="I4" s="131"/>
      <c r="J4" s="60"/>
      <c r="K4" s="60"/>
      <c r="L4" s="22"/>
    </row>
    <row r="5" spans="1:12" s="2" customFormat="1" ht="15" x14ac:dyDescent="0.3">
      <c r="A5" s="112" t="str">
        <f>'ფორმა N1'!D4</f>
        <v>მპგ "საქართველოს ქრისტიან-კონსერვატიული პარტია"</v>
      </c>
      <c r="B5" s="113"/>
      <c r="C5" s="113"/>
      <c r="D5" s="113"/>
      <c r="E5" s="134"/>
      <c r="F5" s="135"/>
      <c r="G5" s="135"/>
      <c r="H5" s="135"/>
      <c r="I5" s="131"/>
      <c r="J5" s="60"/>
      <c r="K5" s="60"/>
      <c r="L5" s="12"/>
    </row>
    <row r="6" spans="1:12" s="22" customFormat="1" ht="13.5" x14ac:dyDescent="0.2">
      <c r="A6" s="129"/>
      <c r="B6" s="130"/>
      <c r="C6" s="130"/>
      <c r="D6" s="130"/>
      <c r="E6" s="125"/>
      <c r="F6" s="125"/>
      <c r="G6" s="125"/>
      <c r="H6" s="125"/>
      <c r="I6" s="131"/>
      <c r="J6" s="60"/>
      <c r="K6" s="60"/>
      <c r="L6" s="60"/>
    </row>
    <row r="7" spans="1:12" ht="30" x14ac:dyDescent="0.2">
      <c r="A7" s="122" t="s">
        <v>64</v>
      </c>
      <c r="B7" s="122" t="s">
        <v>339</v>
      </c>
      <c r="C7" s="123" t="s">
        <v>340</v>
      </c>
      <c r="D7" s="123" t="s">
        <v>216</v>
      </c>
      <c r="E7" s="123" t="s">
        <v>221</v>
      </c>
      <c r="F7" s="123" t="s">
        <v>222</v>
      </c>
      <c r="G7" s="123" t="s">
        <v>223</v>
      </c>
      <c r="H7" s="123" t="s">
        <v>224</v>
      </c>
      <c r="I7" s="131"/>
    </row>
    <row r="8" spans="1:12" ht="15" x14ac:dyDescent="0.2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3">
        <v>8</v>
      </c>
      <c r="I8" s="131"/>
    </row>
    <row r="9" spans="1:12" ht="15" x14ac:dyDescent="0.25">
      <c r="A9" s="64">
        <v>1</v>
      </c>
      <c r="B9" s="24"/>
      <c r="C9" s="24"/>
      <c r="D9" s="24"/>
      <c r="E9" s="24"/>
      <c r="F9" s="24"/>
      <c r="G9" s="140"/>
      <c r="H9" s="24"/>
      <c r="I9" s="131"/>
    </row>
    <row r="10" spans="1:12" ht="15" x14ac:dyDescent="0.25">
      <c r="A10" s="64">
        <v>2</v>
      </c>
      <c r="B10" s="24"/>
      <c r="C10" s="24"/>
      <c r="D10" s="24"/>
      <c r="E10" s="24"/>
      <c r="F10" s="24"/>
      <c r="G10" s="140"/>
      <c r="H10" s="24"/>
      <c r="I10" s="131"/>
    </row>
    <row r="11" spans="1:12" ht="15" x14ac:dyDescent="0.25">
      <c r="A11" s="64">
        <v>3</v>
      </c>
      <c r="B11" s="24"/>
      <c r="C11" s="24"/>
      <c r="D11" s="24"/>
      <c r="E11" s="24"/>
      <c r="F11" s="24"/>
      <c r="G11" s="140"/>
      <c r="H11" s="24"/>
      <c r="I11" s="131"/>
    </row>
    <row r="12" spans="1:12" ht="15" x14ac:dyDescent="0.25">
      <c r="A12" s="64">
        <v>4</v>
      </c>
      <c r="B12" s="24"/>
      <c r="C12" s="24"/>
      <c r="D12" s="24"/>
      <c r="E12" s="24"/>
      <c r="F12" s="24"/>
      <c r="G12" s="140"/>
      <c r="H12" s="24"/>
      <c r="I12" s="131"/>
    </row>
    <row r="13" spans="1:12" ht="15" x14ac:dyDescent="0.25">
      <c r="A13" s="64">
        <v>5</v>
      </c>
      <c r="B13" s="24"/>
      <c r="C13" s="24"/>
      <c r="D13" s="24"/>
      <c r="E13" s="24"/>
      <c r="F13" s="24"/>
      <c r="G13" s="140"/>
      <c r="H13" s="24"/>
      <c r="I13" s="131"/>
    </row>
    <row r="14" spans="1:12" ht="15" x14ac:dyDescent="0.25">
      <c r="A14" s="64">
        <v>6</v>
      </c>
      <c r="B14" s="24"/>
      <c r="C14" s="24"/>
      <c r="D14" s="24"/>
      <c r="E14" s="24"/>
      <c r="F14" s="24"/>
      <c r="G14" s="140"/>
      <c r="H14" s="24"/>
      <c r="I14" s="131"/>
    </row>
    <row r="15" spans="1:12" s="22" customFormat="1" ht="15" x14ac:dyDescent="0.25">
      <c r="A15" s="64">
        <v>7</v>
      </c>
      <c r="B15" s="24"/>
      <c r="C15" s="24"/>
      <c r="D15" s="24"/>
      <c r="E15" s="24"/>
      <c r="F15" s="24"/>
      <c r="G15" s="140"/>
      <c r="H15" s="24"/>
      <c r="I15" s="131"/>
      <c r="J15" s="60"/>
      <c r="K15" s="60"/>
      <c r="L15" s="60"/>
    </row>
    <row r="16" spans="1:12" s="22" customFormat="1" ht="15" x14ac:dyDescent="0.25">
      <c r="A16" s="64">
        <v>8</v>
      </c>
      <c r="B16" s="24"/>
      <c r="C16" s="24"/>
      <c r="D16" s="24"/>
      <c r="E16" s="24"/>
      <c r="F16" s="24"/>
      <c r="G16" s="140"/>
      <c r="H16" s="24"/>
      <c r="I16" s="131"/>
      <c r="J16" s="60"/>
      <c r="K16" s="60"/>
      <c r="L16" s="60"/>
    </row>
    <row r="17" spans="1:12" s="22" customFormat="1" ht="15" x14ac:dyDescent="0.25">
      <c r="A17" s="64">
        <v>9</v>
      </c>
      <c r="B17" s="24"/>
      <c r="C17" s="24"/>
      <c r="D17" s="24"/>
      <c r="E17" s="24"/>
      <c r="F17" s="24"/>
      <c r="G17" s="140"/>
      <c r="H17" s="24"/>
      <c r="I17" s="131"/>
      <c r="J17" s="60"/>
      <c r="K17" s="60"/>
      <c r="L17" s="60"/>
    </row>
    <row r="18" spans="1:12" s="22" customFormat="1" ht="15" x14ac:dyDescent="0.25">
      <c r="A18" s="64">
        <v>10</v>
      </c>
      <c r="B18" s="24"/>
      <c r="C18" s="24"/>
      <c r="D18" s="24"/>
      <c r="E18" s="24"/>
      <c r="F18" s="24"/>
      <c r="G18" s="140"/>
      <c r="H18" s="24"/>
      <c r="I18" s="131"/>
      <c r="J18" s="60"/>
      <c r="K18" s="60"/>
      <c r="L18" s="60"/>
    </row>
    <row r="19" spans="1:12" s="22" customFormat="1" ht="15" x14ac:dyDescent="0.25">
      <c r="A19" s="64">
        <v>11</v>
      </c>
      <c r="B19" s="24"/>
      <c r="C19" s="24"/>
      <c r="D19" s="24"/>
      <c r="E19" s="24"/>
      <c r="F19" s="24"/>
      <c r="G19" s="140"/>
      <c r="H19" s="24"/>
      <c r="I19" s="131"/>
      <c r="J19" s="60"/>
      <c r="K19" s="60"/>
      <c r="L19" s="60"/>
    </row>
    <row r="20" spans="1:12" s="22" customFormat="1" ht="15" x14ac:dyDescent="0.25">
      <c r="A20" s="64">
        <v>12</v>
      </c>
      <c r="B20" s="24"/>
      <c r="C20" s="24"/>
      <c r="D20" s="24"/>
      <c r="E20" s="24"/>
      <c r="F20" s="24"/>
      <c r="G20" s="140"/>
      <c r="H20" s="24"/>
      <c r="I20" s="131"/>
      <c r="J20" s="60"/>
      <c r="K20" s="60"/>
      <c r="L20" s="60"/>
    </row>
    <row r="21" spans="1:12" s="22" customFormat="1" ht="15" x14ac:dyDescent="0.25">
      <c r="A21" s="64">
        <v>13</v>
      </c>
      <c r="B21" s="24"/>
      <c r="C21" s="24"/>
      <c r="D21" s="24"/>
      <c r="E21" s="24"/>
      <c r="F21" s="24"/>
      <c r="G21" s="140"/>
      <c r="H21" s="24"/>
      <c r="I21" s="131"/>
      <c r="J21" s="60"/>
      <c r="K21" s="60"/>
      <c r="L21" s="60"/>
    </row>
    <row r="22" spans="1:12" s="22" customFormat="1" ht="15" x14ac:dyDescent="0.25">
      <c r="A22" s="64">
        <v>14</v>
      </c>
      <c r="B22" s="24"/>
      <c r="C22" s="24"/>
      <c r="D22" s="24"/>
      <c r="E22" s="24"/>
      <c r="F22" s="24"/>
      <c r="G22" s="140"/>
      <c r="H22" s="24"/>
      <c r="I22" s="131"/>
      <c r="J22" s="60"/>
      <c r="K22" s="60"/>
      <c r="L22" s="60"/>
    </row>
    <row r="23" spans="1:12" s="22" customFormat="1" ht="15" x14ac:dyDescent="0.25">
      <c r="A23" s="64">
        <v>15</v>
      </c>
      <c r="B23" s="24"/>
      <c r="C23" s="24"/>
      <c r="D23" s="24"/>
      <c r="E23" s="24"/>
      <c r="F23" s="24"/>
      <c r="G23" s="140"/>
      <c r="H23" s="24"/>
      <c r="I23" s="131"/>
      <c r="J23" s="60"/>
      <c r="K23" s="60"/>
      <c r="L23" s="60"/>
    </row>
    <row r="24" spans="1:12" s="22" customFormat="1" ht="15" x14ac:dyDescent="0.25">
      <c r="A24" s="64">
        <v>16</v>
      </c>
      <c r="B24" s="24"/>
      <c r="C24" s="24"/>
      <c r="D24" s="24"/>
      <c r="E24" s="24"/>
      <c r="F24" s="24"/>
      <c r="G24" s="140"/>
      <c r="H24" s="24"/>
      <c r="I24" s="131"/>
      <c r="J24" s="60"/>
      <c r="K24" s="60"/>
      <c r="L24" s="60"/>
    </row>
    <row r="25" spans="1:12" s="22" customFormat="1" ht="15" x14ac:dyDescent="0.25">
      <c r="A25" s="64">
        <v>17</v>
      </c>
      <c r="B25" s="24"/>
      <c r="C25" s="24"/>
      <c r="D25" s="24"/>
      <c r="E25" s="24"/>
      <c r="F25" s="24"/>
      <c r="G25" s="140"/>
      <c r="H25" s="24"/>
      <c r="I25" s="131"/>
      <c r="J25" s="60"/>
      <c r="K25" s="60"/>
      <c r="L25" s="60"/>
    </row>
    <row r="26" spans="1:12" s="22" customFormat="1" ht="15" x14ac:dyDescent="0.25">
      <c r="A26" s="64">
        <v>18</v>
      </c>
      <c r="B26" s="24"/>
      <c r="C26" s="24"/>
      <c r="D26" s="24"/>
      <c r="E26" s="24"/>
      <c r="F26" s="24"/>
      <c r="G26" s="140"/>
      <c r="H26" s="24"/>
      <c r="I26" s="131"/>
      <c r="J26" s="60"/>
      <c r="K26" s="60"/>
      <c r="L26" s="60"/>
    </row>
    <row r="27" spans="1:12" s="22" customFormat="1" ht="15" x14ac:dyDescent="0.25">
      <c r="A27" s="64" t="s">
        <v>258</v>
      </c>
      <c r="B27" s="24"/>
      <c r="C27" s="24"/>
      <c r="D27" s="24"/>
      <c r="E27" s="24"/>
      <c r="F27" s="24"/>
      <c r="G27" s="140"/>
      <c r="H27" s="24"/>
      <c r="I27" s="131"/>
      <c r="J27" s="60"/>
      <c r="K27" s="60"/>
      <c r="L27" s="60"/>
    </row>
    <row r="28" spans="1:12" s="22" customFormat="1" x14ac:dyDescent="0.2">
      <c r="J28" s="60"/>
      <c r="K28" s="60"/>
      <c r="L28" s="60"/>
    </row>
    <row r="29" spans="1:12" s="22" customFormat="1" x14ac:dyDescent="0.2"/>
    <row r="30" spans="1:12" s="22" customFormat="1" x14ac:dyDescent="0.2">
      <c r="A30" s="23"/>
    </row>
    <row r="31" spans="1:12" s="2" customFormat="1" ht="15" x14ac:dyDescent="0.3">
      <c r="B31" s="68" t="s">
        <v>93</v>
      </c>
      <c r="E31" s="5"/>
    </row>
    <row r="32" spans="1:12" s="2" customFormat="1" ht="15" x14ac:dyDescent="0.3">
      <c r="C32" s="67"/>
      <c r="E32" s="67"/>
      <c r="F32" s="70"/>
      <c r="G32"/>
      <c r="H32"/>
      <c r="I32"/>
    </row>
    <row r="33" spans="1:9" s="2" customFormat="1" ht="15" x14ac:dyDescent="0.3">
      <c r="A33"/>
      <c r="C33" s="66" t="s">
        <v>248</v>
      </c>
      <c r="E33" s="12" t="s">
        <v>253</v>
      </c>
      <c r="F33" s="69"/>
      <c r="G33"/>
      <c r="H33"/>
      <c r="I33"/>
    </row>
    <row r="34" spans="1:9" s="2" customFormat="1" ht="15" x14ac:dyDescent="0.3">
      <c r="A34"/>
      <c r="C34" s="62" t="s">
        <v>123</v>
      </c>
      <c r="E34" s="2" t="s">
        <v>249</v>
      </c>
      <c r="F34"/>
      <c r="G34"/>
      <c r="H34"/>
      <c r="I34"/>
    </row>
    <row r="35" spans="1:9" customFormat="1" ht="15" x14ac:dyDescent="0.3">
      <c r="B35" s="2"/>
      <c r="C35" s="23"/>
    </row>
  </sheetData>
  <mergeCells count="1">
    <mergeCell ref="A1:D1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 xr:uid="{00000000-0002-0000-1300-000000000000}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 xr:uid="{00000000-0002-0000-1300-000001000000}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pageSetUpPr fitToPage="1"/>
  </sheetPr>
  <dimension ref="A1:L39"/>
  <sheetViews>
    <sheetView showGridLines="0" view="pageBreakPreview" zoomScaleNormal="100" zoomScaleSheetLayoutView="100" workbookViewId="0">
      <selection activeCell="C15" sqref="C15"/>
    </sheetView>
  </sheetViews>
  <sheetFormatPr defaultColWidth="9.140625" defaultRowHeight="12.75" x14ac:dyDescent="0.2"/>
  <cols>
    <col min="1" max="1" width="4.7109375" style="319" customWidth="1"/>
    <col min="2" max="2" width="23.28515625" style="319" customWidth="1"/>
    <col min="3" max="4" width="17.7109375" style="319" customWidth="1"/>
    <col min="5" max="6" width="14.140625" style="314" customWidth="1"/>
    <col min="7" max="7" width="20.42578125" style="314" customWidth="1"/>
    <col min="8" max="8" width="23.7109375" style="314" customWidth="1"/>
    <col min="9" max="9" width="21.42578125" style="314" customWidth="1"/>
    <col min="10" max="10" width="1" style="324" customWidth="1"/>
    <col min="11" max="16384" width="9.140625" style="319"/>
  </cols>
  <sheetData>
    <row r="1" spans="1:12" s="314" customFormat="1" ht="15" x14ac:dyDescent="0.2">
      <c r="A1" s="524" t="s">
        <v>496</v>
      </c>
      <c r="B1" s="524"/>
      <c r="C1" s="524"/>
      <c r="D1" s="524"/>
      <c r="E1" s="524"/>
      <c r="F1" s="130"/>
      <c r="G1" s="130"/>
      <c r="H1" s="301"/>
      <c r="I1" s="265" t="s">
        <v>182</v>
      </c>
      <c r="J1" s="136"/>
    </row>
    <row r="2" spans="1:12" s="314" customFormat="1" ht="15" x14ac:dyDescent="0.3">
      <c r="A2" s="100" t="s">
        <v>124</v>
      </c>
      <c r="B2" s="130"/>
      <c r="C2" s="130"/>
      <c r="D2" s="130"/>
      <c r="E2" s="130"/>
      <c r="F2" s="130"/>
      <c r="G2" s="130"/>
      <c r="H2" s="301"/>
      <c r="I2" s="260" t="str">
        <f>'ფორმა N1'!M2</f>
        <v>01/01/2023-31/12/2023</v>
      </c>
      <c r="J2" s="136"/>
    </row>
    <row r="3" spans="1:12" s="314" customFormat="1" ht="15" x14ac:dyDescent="0.2">
      <c r="A3" s="130"/>
      <c r="B3" s="130"/>
      <c r="C3" s="130"/>
      <c r="D3" s="130"/>
      <c r="E3" s="130"/>
      <c r="F3" s="130"/>
      <c r="G3" s="130"/>
      <c r="H3" s="128"/>
      <c r="I3" s="128"/>
      <c r="J3" s="136"/>
    </row>
    <row r="4" spans="1:12" s="2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3"/>
      <c r="E4" s="302"/>
      <c r="F4" s="130"/>
      <c r="G4" s="130"/>
      <c r="H4" s="130"/>
      <c r="I4" s="302"/>
      <c r="J4" s="99"/>
      <c r="L4" s="314"/>
    </row>
    <row r="5" spans="1:12" s="2" customFormat="1" ht="15" x14ac:dyDescent="0.3">
      <c r="A5" s="112" t="str">
        <f>'ფორმა N1'!D4</f>
        <v>მპგ "საქართველოს ქრისტიან-კონსერვატიული პარტია"</v>
      </c>
      <c r="B5" s="113"/>
      <c r="C5" s="113"/>
      <c r="D5" s="113"/>
      <c r="E5" s="315"/>
      <c r="F5" s="316"/>
      <c r="G5" s="316"/>
      <c r="H5" s="316"/>
      <c r="I5" s="315"/>
      <c r="J5" s="99"/>
    </row>
    <row r="6" spans="1:12" s="314" customFormat="1" ht="13.5" x14ac:dyDescent="0.2">
      <c r="A6" s="129"/>
      <c r="B6" s="130"/>
      <c r="C6" s="130"/>
      <c r="D6" s="130"/>
      <c r="E6" s="130"/>
      <c r="F6" s="130"/>
      <c r="G6" s="130"/>
      <c r="H6" s="130"/>
      <c r="I6" s="130"/>
      <c r="J6" s="317"/>
    </row>
    <row r="7" spans="1:12" ht="30" x14ac:dyDescent="0.2">
      <c r="A7" s="305" t="s">
        <v>64</v>
      </c>
      <c r="B7" s="307" t="s">
        <v>229</v>
      </c>
      <c r="C7" s="306" t="s">
        <v>225</v>
      </c>
      <c r="D7" s="306" t="s">
        <v>226</v>
      </c>
      <c r="E7" s="306" t="s">
        <v>227</v>
      </c>
      <c r="F7" s="306" t="s">
        <v>228</v>
      </c>
      <c r="G7" s="306" t="s">
        <v>222</v>
      </c>
      <c r="H7" s="306" t="s">
        <v>223</v>
      </c>
      <c r="I7" s="306" t="s">
        <v>224</v>
      </c>
      <c r="J7" s="318"/>
    </row>
    <row r="8" spans="1:12" ht="15" x14ac:dyDescent="0.2">
      <c r="A8" s="307">
        <v>1</v>
      </c>
      <c r="B8" s="307">
        <v>2</v>
      </c>
      <c r="C8" s="306">
        <v>3</v>
      </c>
      <c r="D8" s="307">
        <v>4</v>
      </c>
      <c r="E8" s="306">
        <v>5</v>
      </c>
      <c r="F8" s="307">
        <v>6</v>
      </c>
      <c r="G8" s="306">
        <v>7</v>
      </c>
      <c r="H8" s="307">
        <v>8</v>
      </c>
      <c r="I8" s="306">
        <v>9</v>
      </c>
      <c r="J8" s="318"/>
    </row>
    <row r="9" spans="1:12" ht="15" x14ac:dyDescent="0.25">
      <c r="A9" s="308">
        <v>1</v>
      </c>
      <c r="B9" s="309" t="s">
        <v>549</v>
      </c>
      <c r="C9" s="309" t="s">
        <v>550</v>
      </c>
      <c r="D9" s="309" t="s">
        <v>551</v>
      </c>
      <c r="E9" s="309">
        <v>2018</v>
      </c>
      <c r="F9" s="309" t="s">
        <v>552</v>
      </c>
      <c r="G9" s="309">
        <v>0</v>
      </c>
      <c r="H9" s="458" t="s">
        <v>517</v>
      </c>
      <c r="I9" s="309" t="s">
        <v>553</v>
      </c>
      <c r="J9" s="327"/>
    </row>
    <row r="10" spans="1:12" ht="15" x14ac:dyDescent="0.25">
      <c r="A10" s="308">
        <v>2</v>
      </c>
      <c r="B10" s="309" t="s">
        <v>549</v>
      </c>
      <c r="C10" s="309" t="s">
        <v>547</v>
      </c>
      <c r="D10" s="309" t="s">
        <v>548</v>
      </c>
      <c r="E10" s="309">
        <v>2005</v>
      </c>
      <c r="F10" s="309" t="s">
        <v>554</v>
      </c>
      <c r="G10" s="309">
        <v>0</v>
      </c>
      <c r="H10" s="458" t="s">
        <v>516</v>
      </c>
      <c r="I10" s="309" t="s">
        <v>553</v>
      </c>
      <c r="J10" s="327"/>
    </row>
    <row r="11" spans="1:12" ht="15" x14ac:dyDescent="0.25">
      <c r="A11" s="308"/>
      <c r="B11" s="309"/>
      <c r="C11" s="309"/>
      <c r="D11" s="309"/>
      <c r="E11" s="309"/>
      <c r="F11" s="309"/>
      <c r="G11" s="309"/>
      <c r="H11" s="320"/>
      <c r="I11" s="309"/>
      <c r="J11" s="318"/>
    </row>
    <row r="12" spans="1:12" s="314" customFormat="1" ht="15" x14ac:dyDescent="0.25">
      <c r="A12" s="308" t="s">
        <v>258</v>
      </c>
      <c r="B12" s="309"/>
      <c r="C12" s="309"/>
      <c r="D12" s="309"/>
      <c r="E12" s="309"/>
      <c r="F12" s="309"/>
      <c r="G12" s="309"/>
      <c r="H12" s="320"/>
      <c r="I12" s="309"/>
      <c r="J12" s="317"/>
    </row>
    <row r="13" spans="1:12" s="314" customFormat="1" x14ac:dyDescent="0.2">
      <c r="J13" s="321"/>
    </row>
    <row r="14" spans="1:12" s="314" customFormat="1" x14ac:dyDescent="0.2"/>
    <row r="15" spans="1:12" s="314" customFormat="1" x14ac:dyDescent="0.2">
      <c r="A15" s="319"/>
    </row>
    <row r="16" spans="1:12" s="2" customFormat="1" ht="15" x14ac:dyDescent="0.3">
      <c r="B16" s="68" t="s">
        <v>93</v>
      </c>
      <c r="E16" s="264"/>
    </row>
    <row r="17" spans="1:10" s="2" customFormat="1" ht="15" x14ac:dyDescent="0.3">
      <c r="C17" s="67"/>
      <c r="E17" s="67"/>
      <c r="F17" s="322"/>
      <c r="G17" s="322"/>
      <c r="H17" s="270"/>
      <c r="I17" s="270"/>
    </row>
    <row r="18" spans="1:10" s="2" customFormat="1" ht="15" x14ac:dyDescent="0.3">
      <c r="A18" s="270"/>
      <c r="C18" s="66" t="s">
        <v>248</v>
      </c>
      <c r="E18" s="12" t="s">
        <v>253</v>
      </c>
      <c r="F18" s="323"/>
      <c r="G18" s="270"/>
      <c r="H18" s="270"/>
      <c r="I18" s="270"/>
    </row>
    <row r="19" spans="1:10" s="2" customFormat="1" ht="15" x14ac:dyDescent="0.3">
      <c r="A19" s="270"/>
      <c r="C19" s="62" t="s">
        <v>123</v>
      </c>
      <c r="E19" s="2" t="s">
        <v>249</v>
      </c>
      <c r="F19" s="270"/>
      <c r="G19" s="270"/>
      <c r="H19" s="270"/>
      <c r="I19" s="270"/>
    </row>
    <row r="20" spans="1:10" s="270" customFormat="1" ht="15" x14ac:dyDescent="0.3">
      <c r="B20" s="2"/>
      <c r="C20" s="319"/>
    </row>
    <row r="21" spans="1:10" s="270" customFormat="1" x14ac:dyDescent="0.2"/>
    <row r="22" spans="1:10" s="314" customFormat="1" x14ac:dyDescent="0.2">
      <c r="J22" s="321"/>
    </row>
    <row r="23" spans="1:10" s="314" customFormat="1" x14ac:dyDescent="0.2">
      <c r="J23" s="321"/>
    </row>
    <row r="24" spans="1:10" s="314" customFormat="1" x14ac:dyDescent="0.2">
      <c r="J24" s="321"/>
    </row>
    <row r="25" spans="1:10" s="314" customFormat="1" x14ac:dyDescent="0.2">
      <c r="J25" s="321"/>
    </row>
    <row r="26" spans="1:10" s="314" customFormat="1" x14ac:dyDescent="0.2">
      <c r="J26" s="321"/>
    </row>
    <row r="27" spans="1:10" s="314" customFormat="1" x14ac:dyDescent="0.2">
      <c r="J27" s="321"/>
    </row>
    <row r="28" spans="1:10" s="314" customFormat="1" x14ac:dyDescent="0.2">
      <c r="J28" s="321"/>
    </row>
    <row r="29" spans="1:10" s="314" customFormat="1" x14ac:dyDescent="0.2">
      <c r="J29" s="321"/>
    </row>
    <row r="30" spans="1:10" s="314" customFormat="1" x14ac:dyDescent="0.2">
      <c r="J30" s="321"/>
    </row>
    <row r="31" spans="1:10" s="314" customFormat="1" x14ac:dyDescent="0.2">
      <c r="J31" s="321"/>
    </row>
    <row r="32" spans="1:10" s="314" customFormat="1" x14ac:dyDescent="0.2">
      <c r="J32" s="321"/>
    </row>
    <row r="33" spans="10:10" s="314" customFormat="1" x14ac:dyDescent="0.2">
      <c r="J33" s="321"/>
    </row>
    <row r="34" spans="10:10" s="314" customFormat="1" x14ac:dyDescent="0.2">
      <c r="J34" s="321"/>
    </row>
    <row r="35" spans="10:10" s="314" customFormat="1" x14ac:dyDescent="0.2">
      <c r="J35" s="321"/>
    </row>
    <row r="36" spans="10:10" s="314" customFormat="1" x14ac:dyDescent="0.2">
      <c r="J36" s="321"/>
    </row>
    <row r="37" spans="10:10" s="314" customFormat="1" x14ac:dyDescent="0.2">
      <c r="J37" s="321"/>
    </row>
    <row r="38" spans="10:10" s="314" customFormat="1" x14ac:dyDescent="0.2">
      <c r="J38" s="321"/>
    </row>
    <row r="39" spans="10:10" s="314" customFormat="1" x14ac:dyDescent="0.2">
      <c r="J39" s="321"/>
    </row>
  </sheetData>
  <mergeCells count="1">
    <mergeCell ref="A1:E1"/>
  </mergeCells>
  <dataValidations count="1">
    <dataValidation allowBlank="1" showInputMessage="1" showErrorMessage="1" error="თვე/დღე/წელი" prompt="თვე/დღე/წელი" sqref="H9:H12" xr:uid="{00000000-0002-0000-1400-000000000000}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5"/>
  <sheetViews>
    <sheetView view="pageBreakPreview" zoomScale="80" zoomScaleNormal="100" zoomScaleSheetLayoutView="80" workbookViewId="0">
      <selection activeCell="K38" sqref="K38"/>
    </sheetView>
  </sheetViews>
  <sheetFormatPr defaultColWidth="9.140625" defaultRowHeight="12.75" x14ac:dyDescent="0.2"/>
  <cols>
    <col min="1" max="1" width="11.7109375" style="170" customWidth="1"/>
    <col min="2" max="2" width="21.5703125" style="170" customWidth="1"/>
    <col min="3" max="3" width="19.140625" style="170" customWidth="1"/>
    <col min="4" max="4" width="23.7109375" style="170" customWidth="1"/>
    <col min="5" max="6" width="16.5703125" style="170" bestFit="1" customWidth="1"/>
    <col min="7" max="7" width="17" style="170" customWidth="1"/>
    <col min="8" max="8" width="19" style="170" customWidth="1"/>
    <col min="9" max="9" width="24.42578125" style="170" customWidth="1"/>
    <col min="10" max="16384" width="9.140625" style="170"/>
  </cols>
  <sheetData>
    <row r="1" spans="1:13" s="270" customFormat="1" ht="15" x14ac:dyDescent="0.2">
      <c r="A1" s="524" t="s">
        <v>495</v>
      </c>
      <c r="B1" s="524"/>
      <c r="C1" s="524"/>
      <c r="D1" s="524"/>
      <c r="E1" s="524"/>
      <c r="F1" s="130"/>
      <c r="G1" s="130"/>
      <c r="H1" s="301"/>
      <c r="I1" s="74" t="s">
        <v>94</v>
      </c>
    </row>
    <row r="2" spans="1:13" s="270" customFormat="1" ht="15" x14ac:dyDescent="0.3">
      <c r="A2" s="100" t="s">
        <v>124</v>
      </c>
      <c r="B2" s="130"/>
      <c r="C2" s="130"/>
      <c r="D2" s="130"/>
      <c r="E2" s="130"/>
      <c r="F2" s="130"/>
      <c r="G2" s="130"/>
      <c r="H2" s="301"/>
      <c r="I2" s="260" t="str">
        <f>'ფორმა N1'!M2</f>
        <v>01/01/2023-31/12/2023</v>
      </c>
    </row>
    <row r="3" spans="1:13" s="270" customFormat="1" ht="15" x14ac:dyDescent="0.2">
      <c r="A3" s="130"/>
      <c r="B3" s="130"/>
      <c r="C3" s="130"/>
      <c r="D3" s="130"/>
      <c r="E3" s="130"/>
      <c r="F3" s="130"/>
      <c r="G3" s="130"/>
      <c r="H3" s="128"/>
      <c r="I3" s="128"/>
      <c r="M3" s="170"/>
    </row>
    <row r="4" spans="1:13" s="270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130"/>
      <c r="E4" s="130"/>
      <c r="F4" s="130"/>
      <c r="G4" s="130"/>
      <c r="H4" s="130"/>
      <c r="I4" s="302"/>
    </row>
    <row r="5" spans="1:13" ht="15" x14ac:dyDescent="0.3">
      <c r="A5" s="166" t="str">
        <f>'ფორმა N1'!D4</f>
        <v>მპგ "საქართველოს ქრისტიან-კონსერვატიული პარტია"</v>
      </c>
      <c r="B5" s="76"/>
      <c r="C5" s="76"/>
      <c r="D5" s="303"/>
      <c r="E5" s="303"/>
      <c r="F5" s="303"/>
      <c r="G5" s="303"/>
      <c r="H5" s="303"/>
      <c r="I5" s="304"/>
    </row>
    <row r="6" spans="1:13" s="270" customFormat="1" ht="13.5" x14ac:dyDescent="0.2">
      <c r="A6" s="129"/>
      <c r="B6" s="130"/>
      <c r="C6" s="130"/>
      <c r="D6" s="130"/>
      <c r="E6" s="130"/>
      <c r="F6" s="130"/>
      <c r="G6" s="130"/>
      <c r="H6" s="130"/>
      <c r="I6" s="130"/>
    </row>
    <row r="7" spans="1:13" s="270" customFormat="1" ht="75" x14ac:dyDescent="0.2">
      <c r="A7" s="305" t="s">
        <v>64</v>
      </c>
      <c r="B7" s="306" t="s">
        <v>341</v>
      </c>
      <c r="C7" s="306" t="s">
        <v>342</v>
      </c>
      <c r="D7" s="306" t="s">
        <v>346</v>
      </c>
      <c r="E7" s="306" t="s">
        <v>347</v>
      </c>
      <c r="F7" s="306" t="s">
        <v>343</v>
      </c>
      <c r="G7" s="306" t="s">
        <v>344</v>
      </c>
      <c r="H7" s="306" t="s">
        <v>354</v>
      </c>
      <c r="I7" s="306" t="s">
        <v>345</v>
      </c>
    </row>
    <row r="8" spans="1:13" s="270" customFormat="1" ht="15" x14ac:dyDescent="0.2">
      <c r="A8" s="307">
        <v>1</v>
      </c>
      <c r="B8" s="307">
        <v>2</v>
      </c>
      <c r="C8" s="306">
        <v>3</v>
      </c>
      <c r="D8" s="307">
        <v>6</v>
      </c>
      <c r="E8" s="306">
        <v>7</v>
      </c>
      <c r="F8" s="307">
        <v>8</v>
      </c>
      <c r="G8" s="307">
        <v>9</v>
      </c>
      <c r="H8" s="307">
        <v>10</v>
      </c>
      <c r="I8" s="306">
        <v>11</v>
      </c>
    </row>
    <row r="9" spans="1:13" s="270" customFormat="1" ht="15" x14ac:dyDescent="0.2">
      <c r="A9" s="308">
        <v>1</v>
      </c>
      <c r="B9" s="309"/>
      <c r="C9" s="309"/>
      <c r="D9" s="309"/>
      <c r="E9" s="309"/>
      <c r="F9" s="310"/>
      <c r="G9" s="310"/>
      <c r="H9" s="310"/>
      <c r="I9" s="309"/>
    </row>
    <row r="10" spans="1:13" s="270" customFormat="1" ht="15" x14ac:dyDescent="0.2">
      <c r="A10" s="308">
        <v>2</v>
      </c>
      <c r="B10" s="309"/>
      <c r="C10" s="309"/>
      <c r="D10" s="309"/>
      <c r="E10" s="309"/>
      <c r="F10" s="310"/>
      <c r="G10" s="310"/>
      <c r="H10" s="310"/>
      <c r="I10" s="309"/>
    </row>
    <row r="11" spans="1:13" s="270" customFormat="1" ht="15" x14ac:dyDescent="0.2">
      <c r="A11" s="308">
        <v>3</v>
      </c>
      <c r="B11" s="309"/>
      <c r="C11" s="309"/>
      <c r="D11" s="309"/>
      <c r="E11" s="309"/>
      <c r="F11" s="310"/>
      <c r="G11" s="310"/>
      <c r="H11" s="310"/>
      <c r="I11" s="309"/>
    </row>
    <row r="12" spans="1:13" s="270" customFormat="1" ht="15" x14ac:dyDescent="0.2">
      <c r="A12" s="308">
        <v>4</v>
      </c>
      <c r="B12" s="309"/>
      <c r="C12" s="309"/>
      <c r="D12" s="309"/>
      <c r="E12" s="309"/>
      <c r="F12" s="310"/>
      <c r="G12" s="310"/>
      <c r="H12" s="310"/>
      <c r="I12" s="309"/>
    </row>
    <row r="13" spans="1:13" s="270" customFormat="1" ht="15" x14ac:dyDescent="0.2">
      <c r="A13" s="308">
        <v>5</v>
      </c>
      <c r="B13" s="309"/>
      <c r="C13" s="309"/>
      <c r="D13" s="309"/>
      <c r="E13" s="309"/>
      <c r="F13" s="310"/>
      <c r="G13" s="310"/>
      <c r="H13" s="310"/>
      <c r="I13" s="309"/>
    </row>
    <row r="14" spans="1:13" s="270" customFormat="1" ht="15" x14ac:dyDescent="0.2">
      <c r="A14" s="308">
        <v>6</v>
      </c>
      <c r="B14" s="309"/>
      <c r="C14" s="309"/>
      <c r="D14" s="309"/>
      <c r="E14" s="309"/>
      <c r="F14" s="310"/>
      <c r="G14" s="310"/>
      <c r="H14" s="310"/>
      <c r="I14" s="309"/>
    </row>
    <row r="15" spans="1:13" s="270" customFormat="1" ht="15" x14ac:dyDescent="0.2">
      <c r="A15" s="308">
        <v>7</v>
      </c>
      <c r="B15" s="309"/>
      <c r="C15" s="309"/>
      <c r="D15" s="309"/>
      <c r="E15" s="309"/>
      <c r="F15" s="310"/>
      <c r="G15" s="310"/>
      <c r="H15" s="310"/>
      <c r="I15" s="309"/>
    </row>
    <row r="16" spans="1:13" s="270" customFormat="1" ht="15" x14ac:dyDescent="0.2">
      <c r="A16" s="308">
        <v>8</v>
      </c>
      <c r="B16" s="309"/>
      <c r="C16" s="309"/>
      <c r="D16" s="309"/>
      <c r="E16" s="309"/>
      <c r="F16" s="310"/>
      <c r="G16" s="310"/>
      <c r="H16" s="310"/>
      <c r="I16" s="309"/>
    </row>
    <row r="17" spans="1:9" s="270" customFormat="1" ht="15" x14ac:dyDescent="0.2">
      <c r="A17" s="308">
        <v>9</v>
      </c>
      <c r="B17" s="309"/>
      <c r="C17" s="309"/>
      <c r="D17" s="309"/>
      <c r="E17" s="309"/>
      <c r="F17" s="310"/>
      <c r="G17" s="310"/>
      <c r="H17" s="310"/>
      <c r="I17" s="309"/>
    </row>
    <row r="18" spans="1:9" s="270" customFormat="1" ht="15" x14ac:dyDescent="0.2">
      <c r="A18" s="308">
        <v>10</v>
      </c>
      <c r="B18" s="309"/>
      <c r="C18" s="309"/>
      <c r="D18" s="309"/>
      <c r="E18" s="309"/>
      <c r="F18" s="310"/>
      <c r="G18" s="310"/>
      <c r="H18" s="310"/>
      <c r="I18" s="309"/>
    </row>
    <row r="19" spans="1:9" s="270" customFormat="1" ht="15" x14ac:dyDescent="0.2">
      <c r="A19" s="308">
        <v>11</v>
      </c>
      <c r="B19" s="309"/>
      <c r="C19" s="309"/>
      <c r="D19" s="309"/>
      <c r="E19" s="309"/>
      <c r="F19" s="310"/>
      <c r="G19" s="310"/>
      <c r="H19" s="310"/>
      <c r="I19" s="309"/>
    </row>
    <row r="20" spans="1:9" s="270" customFormat="1" ht="15" x14ac:dyDescent="0.2">
      <c r="A20" s="308">
        <v>12</v>
      </c>
      <c r="B20" s="309"/>
      <c r="C20" s="309"/>
      <c r="D20" s="309"/>
      <c r="E20" s="309"/>
      <c r="F20" s="310"/>
      <c r="G20" s="310"/>
      <c r="H20" s="310"/>
      <c r="I20" s="309"/>
    </row>
    <row r="21" spans="1:9" s="270" customFormat="1" ht="15" x14ac:dyDescent="0.2">
      <c r="A21" s="308">
        <v>13</v>
      </c>
      <c r="B21" s="309"/>
      <c r="C21" s="309"/>
      <c r="D21" s="309"/>
      <c r="E21" s="309"/>
      <c r="F21" s="310"/>
      <c r="G21" s="310"/>
      <c r="H21" s="310"/>
      <c r="I21" s="309"/>
    </row>
    <row r="22" spans="1:9" s="270" customFormat="1" ht="15" x14ac:dyDescent="0.2">
      <c r="A22" s="308">
        <v>14</v>
      </c>
      <c r="B22" s="309"/>
      <c r="C22" s="309"/>
      <c r="D22" s="309"/>
      <c r="E22" s="309"/>
      <c r="F22" s="310"/>
      <c r="G22" s="310"/>
      <c r="H22" s="310"/>
      <c r="I22" s="309"/>
    </row>
    <row r="23" spans="1:9" s="270" customFormat="1" ht="15" x14ac:dyDescent="0.2">
      <c r="A23" s="308">
        <v>15</v>
      </c>
      <c r="B23" s="309"/>
      <c r="C23" s="309"/>
      <c r="D23" s="309"/>
      <c r="E23" s="309"/>
      <c r="F23" s="310"/>
      <c r="G23" s="310"/>
      <c r="H23" s="310"/>
      <c r="I23" s="309"/>
    </row>
    <row r="24" spans="1:9" s="270" customFormat="1" ht="15" x14ac:dyDescent="0.2">
      <c r="A24" s="308">
        <v>16</v>
      </c>
      <c r="B24" s="309"/>
      <c r="C24" s="309"/>
      <c r="D24" s="309"/>
      <c r="E24" s="309"/>
      <c r="F24" s="310"/>
      <c r="G24" s="310"/>
      <c r="H24" s="310"/>
      <c r="I24" s="309"/>
    </row>
    <row r="25" spans="1:9" s="270" customFormat="1" ht="15" x14ac:dyDescent="0.2">
      <c r="A25" s="308">
        <v>17</v>
      </c>
      <c r="B25" s="309"/>
      <c r="C25" s="309"/>
      <c r="D25" s="309"/>
      <c r="E25" s="309"/>
      <c r="F25" s="310"/>
      <c r="G25" s="310"/>
      <c r="H25" s="310"/>
      <c r="I25" s="309"/>
    </row>
    <row r="26" spans="1:9" s="270" customFormat="1" ht="15" x14ac:dyDescent="0.2">
      <c r="A26" s="308">
        <v>18</v>
      </c>
      <c r="B26" s="309"/>
      <c r="C26" s="309"/>
      <c r="D26" s="309"/>
      <c r="E26" s="309"/>
      <c r="F26" s="310"/>
      <c r="G26" s="310"/>
      <c r="H26" s="310"/>
      <c r="I26" s="309"/>
    </row>
    <row r="27" spans="1:9" s="270" customFormat="1" ht="15" x14ac:dyDescent="0.2">
      <c r="A27" s="308" t="s">
        <v>258</v>
      </c>
      <c r="B27" s="309"/>
      <c r="C27" s="309"/>
      <c r="D27" s="309"/>
      <c r="E27" s="309"/>
      <c r="F27" s="310"/>
      <c r="G27" s="310"/>
      <c r="H27" s="310"/>
      <c r="I27" s="309"/>
    </row>
    <row r="28" spans="1:9" x14ac:dyDescent="0.2">
      <c r="A28" s="311"/>
      <c r="B28" s="311"/>
      <c r="C28" s="311"/>
      <c r="D28" s="311"/>
      <c r="E28" s="311"/>
      <c r="F28" s="311"/>
      <c r="G28" s="311"/>
      <c r="H28" s="311"/>
      <c r="I28" s="311"/>
    </row>
    <row r="29" spans="1:9" x14ac:dyDescent="0.2">
      <c r="A29" s="311"/>
      <c r="B29" s="311"/>
      <c r="C29" s="311"/>
      <c r="D29" s="311"/>
      <c r="E29" s="311"/>
      <c r="F29" s="311"/>
      <c r="G29" s="311"/>
      <c r="H29" s="311"/>
      <c r="I29" s="311"/>
    </row>
    <row r="30" spans="1:9" x14ac:dyDescent="0.2">
      <c r="A30" s="312"/>
      <c r="B30" s="311"/>
      <c r="C30" s="311"/>
      <c r="D30" s="311"/>
      <c r="E30" s="311"/>
      <c r="F30" s="311"/>
      <c r="G30" s="311"/>
      <c r="H30" s="311"/>
      <c r="I30" s="311"/>
    </row>
    <row r="31" spans="1:9" ht="15" x14ac:dyDescent="0.3">
      <c r="A31" s="146"/>
      <c r="B31" s="148" t="s">
        <v>93</v>
      </c>
      <c r="C31" s="146"/>
      <c r="D31" s="146"/>
      <c r="E31" s="149"/>
      <c r="F31" s="146"/>
      <c r="G31" s="146"/>
      <c r="H31" s="146"/>
      <c r="I31" s="146"/>
    </row>
    <row r="32" spans="1:9" ht="15" x14ac:dyDescent="0.3">
      <c r="A32" s="146"/>
      <c r="B32" s="146"/>
      <c r="C32" s="150"/>
      <c r="D32" s="146"/>
      <c r="F32" s="150"/>
      <c r="G32" s="313"/>
    </row>
    <row r="33" spans="2:6" ht="15" x14ac:dyDescent="0.3">
      <c r="B33" s="146"/>
      <c r="C33" s="151" t="s">
        <v>248</v>
      </c>
      <c r="D33" s="146"/>
      <c r="F33" s="152" t="s">
        <v>253</v>
      </c>
    </row>
    <row r="34" spans="2:6" ht="15" x14ac:dyDescent="0.3">
      <c r="B34" s="146"/>
      <c r="C34" s="153" t="s">
        <v>123</v>
      </c>
      <c r="D34" s="146"/>
      <c r="F34" s="146" t="s">
        <v>249</v>
      </c>
    </row>
    <row r="35" spans="2:6" ht="15" x14ac:dyDescent="0.3">
      <c r="B35" s="146"/>
      <c r="C35" s="153"/>
    </row>
  </sheetData>
  <mergeCells count="1">
    <mergeCell ref="A1:E1"/>
  </mergeCells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51"/>
  <sheetViews>
    <sheetView view="pageBreakPreview" zoomScale="80" zoomScaleNormal="100" zoomScaleSheetLayoutView="80" workbookViewId="0">
      <selection activeCell="B25" sqref="B25"/>
    </sheetView>
  </sheetViews>
  <sheetFormatPr defaultColWidth="9.140625" defaultRowHeight="15" x14ac:dyDescent="0.3"/>
  <cols>
    <col min="1" max="1" width="10" style="146" customWidth="1"/>
    <col min="2" max="2" width="19.5703125" style="146" customWidth="1"/>
    <col min="3" max="3" width="30" style="146" customWidth="1"/>
    <col min="4" max="4" width="29" style="146" customWidth="1"/>
    <col min="5" max="5" width="22.5703125" style="146" customWidth="1"/>
    <col min="6" max="6" width="20" style="146" customWidth="1"/>
    <col min="7" max="7" width="29.28515625" style="146" customWidth="1"/>
    <col min="8" max="8" width="27.140625" style="146" customWidth="1"/>
    <col min="9" max="9" width="26.42578125" style="146" customWidth="1"/>
    <col min="10" max="10" width="0.5703125" style="146" customWidth="1"/>
    <col min="11" max="16384" width="9.140625" style="146"/>
  </cols>
  <sheetData>
    <row r="1" spans="1:10" x14ac:dyDescent="0.3">
      <c r="A1" s="501" t="s">
        <v>493</v>
      </c>
      <c r="B1" s="501"/>
      <c r="C1" s="501"/>
      <c r="D1" s="501"/>
      <c r="E1" s="72"/>
      <c r="F1" s="72"/>
      <c r="G1" s="72"/>
      <c r="H1" s="72"/>
      <c r="I1" s="265" t="s">
        <v>182</v>
      </c>
      <c r="J1" s="144"/>
    </row>
    <row r="2" spans="1:10" x14ac:dyDescent="0.3">
      <c r="A2" s="72" t="s">
        <v>124</v>
      </c>
      <c r="B2" s="72"/>
      <c r="C2" s="72"/>
      <c r="D2" s="72"/>
      <c r="E2" s="72"/>
      <c r="F2" s="72"/>
      <c r="G2" s="72"/>
      <c r="H2" s="72"/>
      <c r="I2" s="145" t="str">
        <f>'ფორმა N1'!M2</f>
        <v>01/01/2023-31/12/2023</v>
      </c>
      <c r="J2" s="144"/>
    </row>
    <row r="3" spans="1:10" x14ac:dyDescent="0.3">
      <c r="A3" s="72"/>
      <c r="B3" s="72"/>
      <c r="C3" s="72"/>
      <c r="D3" s="72"/>
      <c r="E3" s="72"/>
      <c r="F3" s="72"/>
      <c r="G3" s="72"/>
      <c r="H3" s="72"/>
      <c r="I3" s="97"/>
      <c r="J3" s="144"/>
    </row>
    <row r="4" spans="1:10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72"/>
      <c r="I4" s="72"/>
      <c r="J4" s="99"/>
    </row>
    <row r="5" spans="1:10" x14ac:dyDescent="0.3">
      <c r="A5" s="166" t="str">
        <f>'ფორმა N1'!D4</f>
        <v>მპგ "საქართველოს ქრისტიან-კონსერვატიული პარტია"</v>
      </c>
      <c r="B5" s="166"/>
      <c r="C5" s="166"/>
      <c r="D5" s="166"/>
      <c r="E5" s="166"/>
      <c r="F5" s="166"/>
      <c r="G5" s="166"/>
      <c r="H5" s="166"/>
      <c r="I5" s="166"/>
      <c r="J5" s="152"/>
    </row>
    <row r="6" spans="1:10" x14ac:dyDescent="0.3">
      <c r="A6" s="73"/>
      <c r="B6" s="72"/>
      <c r="C6" s="72"/>
      <c r="D6" s="72"/>
      <c r="E6" s="72"/>
      <c r="F6" s="72"/>
      <c r="G6" s="72"/>
      <c r="H6" s="72"/>
      <c r="I6" s="72"/>
      <c r="J6" s="99"/>
    </row>
    <row r="7" spans="1:10" x14ac:dyDescent="0.3">
      <c r="A7" s="72"/>
      <c r="B7" s="72"/>
      <c r="C7" s="72"/>
      <c r="D7" s="72"/>
      <c r="E7" s="72"/>
      <c r="F7" s="72"/>
      <c r="G7" s="72"/>
      <c r="H7" s="72"/>
      <c r="I7" s="72"/>
      <c r="J7" s="100"/>
    </row>
    <row r="8" spans="1:10" ht="63.75" customHeight="1" x14ac:dyDescent="0.3">
      <c r="A8" s="287" t="s">
        <v>64</v>
      </c>
      <c r="B8" s="288" t="s">
        <v>337</v>
      </c>
      <c r="C8" s="289" t="s">
        <v>374</v>
      </c>
      <c r="D8" s="289" t="s">
        <v>375</v>
      </c>
      <c r="E8" s="289" t="s">
        <v>338</v>
      </c>
      <c r="F8" s="289" t="s">
        <v>351</v>
      </c>
      <c r="G8" s="289" t="s">
        <v>352</v>
      </c>
      <c r="H8" s="289" t="s">
        <v>376</v>
      </c>
      <c r="I8" s="290" t="s">
        <v>353</v>
      </c>
      <c r="J8" s="100"/>
    </row>
    <row r="9" spans="1:10" x14ac:dyDescent="0.3">
      <c r="A9" s="291">
        <v>1</v>
      </c>
      <c r="B9" s="281"/>
      <c r="C9" s="292"/>
      <c r="D9" s="292"/>
      <c r="E9" s="293"/>
      <c r="F9" s="293"/>
      <c r="G9" s="293"/>
      <c r="H9" s="293"/>
      <c r="I9" s="293"/>
      <c r="J9" s="100"/>
    </row>
    <row r="10" spans="1:10" x14ac:dyDescent="0.3">
      <c r="A10" s="291">
        <v>2</v>
      </c>
      <c r="B10" s="281"/>
      <c r="C10" s="292"/>
      <c r="D10" s="292"/>
      <c r="E10" s="293"/>
      <c r="F10" s="293"/>
      <c r="G10" s="293"/>
      <c r="H10" s="293"/>
      <c r="I10" s="293"/>
      <c r="J10" s="100"/>
    </row>
    <row r="11" spans="1:10" x14ac:dyDescent="0.3">
      <c r="A11" s="291">
        <v>3</v>
      </c>
      <c r="B11" s="281"/>
      <c r="C11" s="292"/>
      <c r="D11" s="292"/>
      <c r="E11" s="293"/>
      <c r="F11" s="293"/>
      <c r="G11" s="293"/>
      <c r="H11" s="293"/>
      <c r="I11" s="293"/>
      <c r="J11" s="100"/>
    </row>
    <row r="12" spans="1:10" x14ac:dyDescent="0.3">
      <c r="A12" s="291">
        <v>4</v>
      </c>
      <c r="B12" s="281"/>
      <c r="C12" s="292"/>
      <c r="D12" s="292"/>
      <c r="E12" s="293"/>
      <c r="F12" s="293"/>
      <c r="G12" s="293"/>
      <c r="H12" s="293"/>
      <c r="I12" s="293"/>
      <c r="J12" s="100"/>
    </row>
    <row r="13" spans="1:10" x14ac:dyDescent="0.3">
      <c r="A13" s="291">
        <v>5</v>
      </c>
      <c r="B13" s="281"/>
      <c r="C13" s="292"/>
      <c r="D13" s="292"/>
      <c r="E13" s="293"/>
      <c r="F13" s="293"/>
      <c r="G13" s="293"/>
      <c r="H13" s="293"/>
      <c r="I13" s="293"/>
      <c r="J13" s="100"/>
    </row>
    <row r="14" spans="1:10" x14ac:dyDescent="0.3">
      <c r="A14" s="291">
        <v>6</v>
      </c>
      <c r="B14" s="281"/>
      <c r="C14" s="292"/>
      <c r="D14" s="292"/>
      <c r="E14" s="293"/>
      <c r="F14" s="293"/>
      <c r="G14" s="293"/>
      <c r="H14" s="293"/>
      <c r="I14" s="293"/>
      <c r="J14" s="100"/>
    </row>
    <row r="15" spans="1:10" x14ac:dyDescent="0.3">
      <c r="A15" s="291">
        <v>7</v>
      </c>
      <c r="B15" s="281"/>
      <c r="C15" s="292"/>
      <c r="D15" s="292"/>
      <c r="E15" s="293"/>
      <c r="F15" s="293"/>
      <c r="G15" s="293"/>
      <c r="H15" s="293"/>
      <c r="I15" s="293"/>
      <c r="J15" s="100"/>
    </row>
    <row r="16" spans="1:10" x14ac:dyDescent="0.3">
      <c r="A16" s="291">
        <v>8</v>
      </c>
      <c r="B16" s="281"/>
      <c r="C16" s="292"/>
      <c r="D16" s="292"/>
      <c r="E16" s="293"/>
      <c r="F16" s="293"/>
      <c r="G16" s="293"/>
      <c r="H16" s="293"/>
      <c r="I16" s="293"/>
      <c r="J16" s="100"/>
    </row>
    <row r="17" spans="1:10" x14ac:dyDescent="0.3">
      <c r="A17" s="291">
        <v>9</v>
      </c>
      <c r="B17" s="281"/>
      <c r="C17" s="292"/>
      <c r="D17" s="292"/>
      <c r="E17" s="293"/>
      <c r="F17" s="293"/>
      <c r="G17" s="293"/>
      <c r="H17" s="293"/>
      <c r="I17" s="293"/>
      <c r="J17" s="100"/>
    </row>
    <row r="18" spans="1:10" x14ac:dyDescent="0.3">
      <c r="A18" s="291">
        <v>10</v>
      </c>
      <c r="B18" s="281"/>
      <c r="C18" s="292"/>
      <c r="D18" s="292"/>
      <c r="E18" s="293"/>
      <c r="F18" s="293"/>
      <c r="G18" s="293"/>
      <c r="H18" s="293"/>
      <c r="I18" s="293"/>
      <c r="J18" s="100"/>
    </row>
    <row r="19" spans="1:10" x14ac:dyDescent="0.3">
      <c r="A19" s="291">
        <v>11</v>
      </c>
      <c r="B19" s="281"/>
      <c r="C19" s="292"/>
      <c r="D19" s="292"/>
      <c r="E19" s="293"/>
      <c r="F19" s="293"/>
      <c r="G19" s="293"/>
      <c r="H19" s="293"/>
      <c r="I19" s="293"/>
      <c r="J19" s="100"/>
    </row>
    <row r="20" spans="1:10" x14ac:dyDescent="0.3">
      <c r="A20" s="291">
        <v>12</v>
      </c>
      <c r="B20" s="281"/>
      <c r="C20" s="292"/>
      <c r="D20" s="292"/>
      <c r="E20" s="293"/>
      <c r="F20" s="293"/>
      <c r="G20" s="293"/>
      <c r="H20" s="293"/>
      <c r="I20" s="293"/>
      <c r="J20" s="100"/>
    </row>
    <row r="21" spans="1:10" x14ac:dyDescent="0.3">
      <c r="A21" s="291">
        <v>13</v>
      </c>
      <c r="B21" s="281"/>
      <c r="C21" s="292"/>
      <c r="D21" s="292"/>
      <c r="E21" s="293"/>
      <c r="F21" s="293"/>
      <c r="G21" s="293"/>
      <c r="H21" s="293"/>
      <c r="I21" s="293"/>
      <c r="J21" s="100"/>
    </row>
    <row r="22" spans="1:10" x14ac:dyDescent="0.3">
      <c r="A22" s="291">
        <v>14</v>
      </c>
      <c r="B22" s="281"/>
      <c r="C22" s="292"/>
      <c r="D22" s="292"/>
      <c r="E22" s="293"/>
      <c r="F22" s="293"/>
      <c r="G22" s="293"/>
      <c r="H22" s="293"/>
      <c r="I22" s="293"/>
      <c r="J22" s="100"/>
    </row>
    <row r="23" spans="1:10" x14ac:dyDescent="0.3">
      <c r="A23" s="291">
        <v>15</v>
      </c>
      <c r="B23" s="281"/>
      <c r="C23" s="292"/>
      <c r="D23" s="292"/>
      <c r="E23" s="293"/>
      <c r="F23" s="293"/>
      <c r="G23" s="293"/>
      <c r="H23" s="293"/>
      <c r="I23" s="293"/>
      <c r="J23" s="100"/>
    </row>
    <row r="24" spans="1:10" x14ac:dyDescent="0.3">
      <c r="A24" s="291">
        <v>16</v>
      </c>
      <c r="B24" s="281"/>
      <c r="C24" s="292"/>
      <c r="D24" s="292"/>
      <c r="E24" s="293"/>
      <c r="F24" s="293"/>
      <c r="G24" s="293"/>
      <c r="H24" s="293"/>
      <c r="I24" s="293"/>
      <c r="J24" s="100"/>
    </row>
    <row r="25" spans="1:10" x14ac:dyDescent="0.3">
      <c r="A25" s="291">
        <v>17</v>
      </c>
      <c r="B25" s="281"/>
      <c r="C25" s="292"/>
      <c r="D25" s="292"/>
      <c r="E25" s="293"/>
      <c r="F25" s="293"/>
      <c r="G25" s="293"/>
      <c r="H25" s="293"/>
      <c r="I25" s="293"/>
      <c r="J25" s="100"/>
    </row>
    <row r="26" spans="1:10" x14ac:dyDescent="0.3">
      <c r="A26" s="291">
        <v>18</v>
      </c>
      <c r="B26" s="281"/>
      <c r="C26" s="292"/>
      <c r="D26" s="292"/>
      <c r="E26" s="293"/>
      <c r="F26" s="293"/>
      <c r="G26" s="293"/>
      <c r="H26" s="293"/>
      <c r="I26" s="293"/>
      <c r="J26" s="100"/>
    </row>
    <row r="27" spans="1:10" x14ac:dyDescent="0.3">
      <c r="A27" s="291">
        <v>19</v>
      </c>
      <c r="B27" s="281"/>
      <c r="C27" s="292"/>
      <c r="D27" s="292"/>
      <c r="E27" s="293"/>
      <c r="F27" s="293"/>
      <c r="G27" s="293"/>
      <c r="H27" s="293"/>
      <c r="I27" s="293"/>
      <c r="J27" s="100"/>
    </row>
    <row r="28" spans="1:10" x14ac:dyDescent="0.3">
      <c r="A28" s="291">
        <v>20</v>
      </c>
      <c r="B28" s="281"/>
      <c r="C28" s="292"/>
      <c r="D28" s="292"/>
      <c r="E28" s="293"/>
      <c r="F28" s="293"/>
      <c r="G28" s="293"/>
      <c r="H28" s="293"/>
      <c r="I28" s="293"/>
      <c r="J28" s="100"/>
    </row>
    <row r="29" spans="1:10" x14ac:dyDescent="0.3">
      <c r="A29" s="291">
        <v>21</v>
      </c>
      <c r="B29" s="281"/>
      <c r="C29" s="294"/>
      <c r="D29" s="294"/>
      <c r="E29" s="295"/>
      <c r="F29" s="295"/>
      <c r="G29" s="295"/>
      <c r="H29" s="296"/>
      <c r="I29" s="293"/>
      <c r="J29" s="100"/>
    </row>
    <row r="30" spans="1:10" x14ac:dyDescent="0.3">
      <c r="A30" s="291">
        <v>22</v>
      </c>
      <c r="B30" s="281"/>
      <c r="C30" s="294"/>
      <c r="D30" s="294"/>
      <c r="E30" s="295"/>
      <c r="F30" s="295"/>
      <c r="G30" s="295"/>
      <c r="H30" s="296"/>
      <c r="I30" s="293"/>
      <c r="J30" s="100"/>
    </row>
    <row r="31" spans="1:10" x14ac:dyDescent="0.3">
      <c r="A31" s="291">
        <v>23</v>
      </c>
      <c r="B31" s="281"/>
      <c r="C31" s="294"/>
      <c r="D31" s="294"/>
      <c r="E31" s="295"/>
      <c r="F31" s="295"/>
      <c r="G31" s="295"/>
      <c r="H31" s="296"/>
      <c r="I31" s="293"/>
      <c r="J31" s="100"/>
    </row>
    <row r="32" spans="1:10" x14ac:dyDescent="0.3">
      <c r="A32" s="291">
        <v>24</v>
      </c>
      <c r="B32" s="281"/>
      <c r="C32" s="294"/>
      <c r="D32" s="294"/>
      <c r="E32" s="295"/>
      <c r="F32" s="295"/>
      <c r="G32" s="295"/>
      <c r="H32" s="296"/>
      <c r="I32" s="293"/>
      <c r="J32" s="100"/>
    </row>
    <row r="33" spans="1:12" x14ac:dyDescent="0.3">
      <c r="A33" s="291">
        <v>25</v>
      </c>
      <c r="B33" s="281"/>
      <c r="C33" s="294"/>
      <c r="D33" s="294"/>
      <c r="E33" s="295"/>
      <c r="F33" s="295"/>
      <c r="G33" s="295"/>
      <c r="H33" s="296"/>
      <c r="I33" s="293"/>
      <c r="J33" s="100"/>
    </row>
    <row r="34" spans="1:12" x14ac:dyDescent="0.3">
      <c r="A34" s="291">
        <v>26</v>
      </c>
      <c r="B34" s="281"/>
      <c r="C34" s="294"/>
      <c r="D34" s="294"/>
      <c r="E34" s="295"/>
      <c r="F34" s="295"/>
      <c r="G34" s="295"/>
      <c r="H34" s="296"/>
      <c r="I34" s="293"/>
      <c r="J34" s="100"/>
    </row>
    <row r="35" spans="1:12" x14ac:dyDescent="0.3">
      <c r="A35" s="291">
        <v>27</v>
      </c>
      <c r="B35" s="281"/>
      <c r="C35" s="294"/>
      <c r="D35" s="294"/>
      <c r="E35" s="295"/>
      <c r="F35" s="295"/>
      <c r="G35" s="295"/>
      <c r="H35" s="296"/>
      <c r="I35" s="293"/>
      <c r="J35" s="100"/>
    </row>
    <row r="36" spans="1:12" x14ac:dyDescent="0.3">
      <c r="A36" s="291">
        <v>28</v>
      </c>
      <c r="B36" s="281"/>
      <c r="C36" s="294"/>
      <c r="D36" s="294"/>
      <c r="E36" s="295"/>
      <c r="F36" s="295"/>
      <c r="G36" s="295"/>
      <c r="H36" s="296"/>
      <c r="I36" s="293"/>
      <c r="J36" s="100"/>
    </row>
    <row r="37" spans="1:12" x14ac:dyDescent="0.3">
      <c r="A37" s="291">
        <v>29</v>
      </c>
      <c r="B37" s="281"/>
      <c r="C37" s="294"/>
      <c r="D37" s="294"/>
      <c r="E37" s="295"/>
      <c r="F37" s="295"/>
      <c r="G37" s="295"/>
      <c r="H37" s="296"/>
      <c r="I37" s="293"/>
      <c r="J37" s="100"/>
    </row>
    <row r="38" spans="1:12" x14ac:dyDescent="0.3">
      <c r="A38" s="291" t="s">
        <v>258</v>
      </c>
      <c r="B38" s="281"/>
      <c r="C38" s="294"/>
      <c r="D38" s="294"/>
      <c r="E38" s="295"/>
      <c r="F38" s="295"/>
      <c r="G38" s="297"/>
      <c r="H38" s="298" t="s">
        <v>473</v>
      </c>
      <c r="I38" s="299">
        <f>SUM(I9:I37)</f>
        <v>0</v>
      </c>
      <c r="J38" s="100"/>
    </row>
    <row r="40" spans="1:12" x14ac:dyDescent="0.3">
      <c r="A40" s="502" t="s">
        <v>494</v>
      </c>
      <c r="B40" s="502"/>
      <c r="C40" s="502"/>
      <c r="D40" s="502"/>
      <c r="E40" s="502"/>
      <c r="F40" s="502"/>
      <c r="G40" s="502"/>
    </row>
    <row r="42" spans="1:12" x14ac:dyDescent="0.3">
      <c r="B42" s="148" t="s">
        <v>93</v>
      </c>
      <c r="F42" s="149"/>
    </row>
    <row r="43" spans="1:12" x14ac:dyDescent="0.3">
      <c r="F43" s="170"/>
      <c r="I43" s="170"/>
      <c r="J43" s="170"/>
      <c r="K43" s="170"/>
      <c r="L43" s="170"/>
    </row>
    <row r="44" spans="1:12" x14ac:dyDescent="0.3">
      <c r="C44" s="150"/>
      <c r="F44" s="150"/>
      <c r="G44" s="150"/>
      <c r="H44" s="152"/>
      <c r="I44" s="300"/>
      <c r="J44" s="170"/>
      <c r="K44" s="170"/>
      <c r="L44" s="170"/>
    </row>
    <row r="45" spans="1:12" x14ac:dyDescent="0.3">
      <c r="A45" s="170"/>
      <c r="C45" s="151" t="s">
        <v>248</v>
      </c>
      <c r="F45" s="152" t="s">
        <v>253</v>
      </c>
      <c r="G45" s="151"/>
      <c r="H45" s="151"/>
      <c r="I45" s="300"/>
      <c r="J45" s="170"/>
      <c r="K45" s="170"/>
      <c r="L45" s="170"/>
    </row>
    <row r="46" spans="1:12" x14ac:dyDescent="0.3">
      <c r="A46" s="170"/>
      <c r="C46" s="153" t="s">
        <v>123</v>
      </c>
      <c r="F46" s="146" t="s">
        <v>249</v>
      </c>
      <c r="I46" s="170"/>
      <c r="J46" s="170"/>
      <c r="K46" s="170"/>
      <c r="L46" s="170"/>
    </row>
    <row r="47" spans="1:12" s="170" customFormat="1" x14ac:dyDescent="0.3">
      <c r="B47" s="146"/>
      <c r="C47" s="153"/>
      <c r="G47" s="153"/>
      <c r="H47" s="153"/>
    </row>
    <row r="48" spans="1:12" s="170" customFormat="1" ht="12.75" x14ac:dyDescent="0.2"/>
    <row r="49" s="170" customFormat="1" ht="12.75" x14ac:dyDescent="0.2"/>
    <row r="50" s="170" customFormat="1" ht="12.75" x14ac:dyDescent="0.2"/>
    <row r="51" s="170" customFormat="1" ht="12.75" x14ac:dyDescent="0.2"/>
  </sheetData>
  <mergeCells count="2">
    <mergeCell ref="A1:D1"/>
    <mergeCell ref="A40:G40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 xr:uid="{00000000-0002-0000-1600-000000000000}"/>
  </dataValidations>
  <printOptions gridLines="1"/>
  <pageMargins left="0.7" right="0.7" top="0.75" bottom="0.75" header="0.3" footer="0.3"/>
  <pageSetup scale="5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43"/>
  <sheetViews>
    <sheetView showGridLines="0" view="pageBreakPreview" zoomScale="80" zoomScaleSheetLayoutView="80" workbookViewId="0">
      <selection activeCell="Q38" sqref="Q38"/>
    </sheetView>
  </sheetViews>
  <sheetFormatPr defaultColWidth="9.140625" defaultRowHeight="12.75" x14ac:dyDescent="0.2"/>
  <cols>
    <col min="1" max="1" width="2.7109375" style="273" customWidth="1"/>
    <col min="2" max="2" width="11" style="273" customWidth="1"/>
    <col min="3" max="3" width="23.42578125" style="273" customWidth="1"/>
    <col min="4" max="4" width="13.28515625" style="273" customWidth="1"/>
    <col min="5" max="5" width="10.28515625" style="273" customWidth="1"/>
    <col min="6" max="6" width="11.5703125" style="273" customWidth="1"/>
    <col min="7" max="7" width="12.28515625" style="273" customWidth="1"/>
    <col min="8" max="8" width="16.85546875" style="273" customWidth="1"/>
    <col min="9" max="9" width="17.5703125" style="273" customWidth="1"/>
    <col min="10" max="11" width="12.42578125" style="273" customWidth="1"/>
    <col min="12" max="12" width="24.85546875" style="273" customWidth="1"/>
    <col min="13" max="13" width="18.5703125" style="273" customWidth="1"/>
    <col min="14" max="14" width="0.85546875" style="273" customWidth="1"/>
    <col min="15" max="16384" width="9.140625" style="273"/>
  </cols>
  <sheetData>
    <row r="1" spans="1:15" ht="15" x14ac:dyDescent="0.2">
      <c r="A1" s="525" t="s">
        <v>472</v>
      </c>
      <c r="B1" s="525"/>
      <c r="C1" s="525"/>
      <c r="D1" s="525"/>
      <c r="E1" s="525"/>
      <c r="F1" s="525"/>
      <c r="G1" s="525"/>
      <c r="H1" s="272"/>
      <c r="I1" s="271"/>
      <c r="J1" s="196"/>
      <c r="K1" s="196"/>
      <c r="L1" s="265"/>
      <c r="M1" s="481" t="s">
        <v>94</v>
      </c>
      <c r="N1" s="481"/>
      <c r="O1" s="481"/>
    </row>
    <row r="2" spans="1:15" ht="15" x14ac:dyDescent="0.2">
      <c r="A2" s="271" t="s">
        <v>292</v>
      </c>
      <c r="B2" s="272"/>
      <c r="C2" s="272"/>
      <c r="D2" s="274"/>
      <c r="E2" s="274"/>
      <c r="F2" s="274"/>
      <c r="G2" s="274"/>
      <c r="H2" s="274"/>
      <c r="I2" s="272"/>
      <c r="J2" s="272"/>
      <c r="K2" s="272"/>
      <c r="L2" s="272"/>
      <c r="M2" s="481"/>
      <c r="N2" s="481"/>
      <c r="O2" s="481"/>
    </row>
    <row r="3" spans="1:15" x14ac:dyDescent="0.2">
      <c r="A3" s="271"/>
      <c r="B3" s="272"/>
      <c r="C3" s="272"/>
      <c r="D3" s="274"/>
      <c r="E3" s="274"/>
      <c r="F3" s="274"/>
      <c r="G3" s="274"/>
      <c r="H3" s="274"/>
      <c r="I3" s="272"/>
      <c r="J3" s="272"/>
      <c r="K3" s="272"/>
      <c r="L3" s="272"/>
      <c r="M3" s="272"/>
      <c r="N3" s="271"/>
    </row>
    <row r="4" spans="1:15" ht="15" x14ac:dyDescent="0.3">
      <c r="A4" s="107" t="s">
        <v>254</v>
      </c>
      <c r="B4" s="272"/>
      <c r="C4" s="272"/>
      <c r="D4" s="275"/>
      <c r="E4" s="276"/>
      <c r="F4" s="275"/>
      <c r="G4" s="274"/>
      <c r="H4" s="274"/>
      <c r="I4" s="274"/>
      <c r="J4" s="274"/>
      <c r="K4" s="274"/>
      <c r="L4" s="272"/>
      <c r="M4" s="274"/>
      <c r="N4" s="271"/>
    </row>
    <row r="5" spans="1:15" x14ac:dyDescent="0.2">
      <c r="A5" s="277" t="str">
        <f>'ფორმა N1'!D4</f>
        <v>მპგ "საქართველოს ქრისტიან-კონსერვატიული პარტია"</v>
      </c>
      <c r="B5" s="277"/>
      <c r="C5" s="277"/>
      <c r="D5" s="277"/>
      <c r="E5" s="278"/>
      <c r="F5" s="278"/>
      <c r="G5" s="278"/>
      <c r="H5" s="278"/>
      <c r="I5" s="278"/>
      <c r="J5" s="278"/>
      <c r="K5" s="278"/>
      <c r="L5" s="278"/>
      <c r="M5" s="278"/>
      <c r="N5" s="271"/>
    </row>
    <row r="6" spans="1:15" ht="13.5" thickBot="1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1"/>
    </row>
    <row r="7" spans="1:15" ht="51" x14ac:dyDescent="0.2">
      <c r="A7" s="252" t="s">
        <v>64</v>
      </c>
      <c r="B7" s="155" t="s">
        <v>365</v>
      </c>
      <c r="C7" s="155" t="s">
        <v>366</v>
      </c>
      <c r="D7" s="156" t="s">
        <v>367</v>
      </c>
      <c r="E7" s="156" t="s">
        <v>255</v>
      </c>
      <c r="F7" s="156" t="s">
        <v>457</v>
      </c>
      <c r="G7" s="156" t="s">
        <v>458</v>
      </c>
      <c r="H7" s="155" t="s">
        <v>368</v>
      </c>
      <c r="I7" s="155" t="s">
        <v>369</v>
      </c>
      <c r="J7" s="155" t="s">
        <v>459</v>
      </c>
      <c r="K7" s="156" t="s">
        <v>460</v>
      </c>
      <c r="L7" s="156" t="s">
        <v>491</v>
      </c>
      <c r="M7" s="156" t="s">
        <v>364</v>
      </c>
      <c r="N7" s="271"/>
    </row>
    <row r="8" spans="1:15" x14ac:dyDescent="0.2">
      <c r="A8" s="154">
        <v>1</v>
      </c>
      <c r="B8" s="155">
        <v>2</v>
      </c>
      <c r="C8" s="155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271"/>
    </row>
    <row r="9" spans="1:15" ht="15" x14ac:dyDescent="0.25">
      <c r="A9" s="280">
        <v>1</v>
      </c>
      <c r="B9" s="281"/>
      <c r="C9" s="282"/>
      <c r="D9" s="280"/>
      <c r="E9" s="280"/>
      <c r="F9" s="280"/>
      <c r="G9" s="280"/>
      <c r="H9" s="280"/>
      <c r="I9" s="280"/>
      <c r="J9" s="280"/>
      <c r="K9" s="280"/>
      <c r="L9" s="280"/>
      <c r="M9" s="283" t="str">
        <f t="shared" ref="M9:M33" si="0">IF(ISBLANK(B9),"",$M$2)</f>
        <v/>
      </c>
      <c r="N9" s="271"/>
    </row>
    <row r="10" spans="1:15" ht="15" x14ac:dyDescent="0.25">
      <c r="A10" s="280">
        <v>2</v>
      </c>
      <c r="B10" s="281"/>
      <c r="C10" s="282"/>
      <c r="D10" s="280"/>
      <c r="E10" s="280"/>
      <c r="F10" s="280"/>
      <c r="G10" s="280"/>
      <c r="H10" s="280"/>
      <c r="I10" s="280"/>
      <c r="J10" s="280"/>
      <c r="K10" s="280"/>
      <c r="L10" s="280"/>
      <c r="M10" s="283" t="str">
        <f t="shared" si="0"/>
        <v/>
      </c>
      <c r="N10" s="271"/>
    </row>
    <row r="11" spans="1:15" ht="15" x14ac:dyDescent="0.25">
      <c r="A11" s="280">
        <v>3</v>
      </c>
      <c r="B11" s="281"/>
      <c r="C11" s="282"/>
      <c r="D11" s="280"/>
      <c r="E11" s="280"/>
      <c r="F11" s="280"/>
      <c r="G11" s="280"/>
      <c r="H11" s="280"/>
      <c r="I11" s="280"/>
      <c r="J11" s="280"/>
      <c r="K11" s="280"/>
      <c r="L11" s="280"/>
      <c r="M11" s="283" t="str">
        <f t="shared" si="0"/>
        <v/>
      </c>
      <c r="N11" s="271"/>
    </row>
    <row r="12" spans="1:15" ht="15" x14ac:dyDescent="0.25">
      <c r="A12" s="280">
        <v>4</v>
      </c>
      <c r="B12" s="281"/>
      <c r="C12" s="282"/>
      <c r="D12" s="280"/>
      <c r="E12" s="280"/>
      <c r="F12" s="280"/>
      <c r="G12" s="280"/>
      <c r="H12" s="280"/>
      <c r="I12" s="280"/>
      <c r="J12" s="280"/>
      <c r="K12" s="280"/>
      <c r="L12" s="280"/>
      <c r="M12" s="283" t="str">
        <f t="shared" si="0"/>
        <v/>
      </c>
      <c r="N12" s="271"/>
    </row>
    <row r="13" spans="1:15" ht="15" x14ac:dyDescent="0.25">
      <c r="A13" s="280">
        <v>5</v>
      </c>
      <c r="B13" s="281"/>
      <c r="C13" s="282"/>
      <c r="D13" s="280"/>
      <c r="E13" s="280"/>
      <c r="F13" s="280"/>
      <c r="G13" s="280"/>
      <c r="H13" s="280"/>
      <c r="I13" s="280"/>
      <c r="J13" s="280"/>
      <c r="K13" s="280"/>
      <c r="L13" s="280"/>
      <c r="M13" s="283" t="str">
        <f t="shared" si="0"/>
        <v/>
      </c>
      <c r="N13" s="271"/>
    </row>
    <row r="14" spans="1:15" ht="15" x14ac:dyDescent="0.25">
      <c r="A14" s="280">
        <v>6</v>
      </c>
      <c r="B14" s="281"/>
      <c r="C14" s="282"/>
      <c r="D14" s="280"/>
      <c r="E14" s="280"/>
      <c r="F14" s="280"/>
      <c r="G14" s="280"/>
      <c r="H14" s="280"/>
      <c r="I14" s="280"/>
      <c r="J14" s="280"/>
      <c r="K14" s="280"/>
      <c r="L14" s="280"/>
      <c r="M14" s="283" t="str">
        <f t="shared" si="0"/>
        <v/>
      </c>
      <c r="N14" s="271"/>
    </row>
    <row r="15" spans="1:15" ht="15" x14ac:dyDescent="0.25">
      <c r="A15" s="280">
        <v>7</v>
      </c>
      <c r="B15" s="281"/>
      <c r="C15" s="282"/>
      <c r="D15" s="280"/>
      <c r="E15" s="280"/>
      <c r="F15" s="280"/>
      <c r="G15" s="280"/>
      <c r="H15" s="280"/>
      <c r="I15" s="280"/>
      <c r="J15" s="280"/>
      <c r="K15" s="280"/>
      <c r="L15" s="280"/>
      <c r="M15" s="283" t="str">
        <f t="shared" si="0"/>
        <v/>
      </c>
      <c r="N15" s="271"/>
    </row>
    <row r="16" spans="1:15" ht="15" x14ac:dyDescent="0.25">
      <c r="A16" s="280">
        <v>8</v>
      </c>
      <c r="B16" s="281"/>
      <c r="C16" s="282"/>
      <c r="D16" s="280"/>
      <c r="E16" s="280"/>
      <c r="F16" s="280"/>
      <c r="G16" s="280"/>
      <c r="H16" s="280"/>
      <c r="I16" s="280"/>
      <c r="J16" s="280"/>
      <c r="K16" s="280"/>
      <c r="L16" s="280"/>
      <c r="M16" s="283" t="str">
        <f t="shared" si="0"/>
        <v/>
      </c>
      <c r="N16" s="271"/>
    </row>
    <row r="17" spans="1:14" ht="15" x14ac:dyDescent="0.25">
      <c r="A17" s="280">
        <v>9</v>
      </c>
      <c r="B17" s="281"/>
      <c r="C17" s="282"/>
      <c r="D17" s="280"/>
      <c r="E17" s="280"/>
      <c r="F17" s="280"/>
      <c r="G17" s="280"/>
      <c r="H17" s="280"/>
      <c r="I17" s="280"/>
      <c r="J17" s="280"/>
      <c r="K17" s="280"/>
      <c r="L17" s="280"/>
      <c r="M17" s="283" t="str">
        <f t="shared" si="0"/>
        <v/>
      </c>
      <c r="N17" s="271"/>
    </row>
    <row r="18" spans="1:14" ht="15" x14ac:dyDescent="0.25">
      <c r="A18" s="280">
        <v>10</v>
      </c>
      <c r="B18" s="281"/>
      <c r="C18" s="282"/>
      <c r="D18" s="280"/>
      <c r="E18" s="280"/>
      <c r="F18" s="280"/>
      <c r="G18" s="280"/>
      <c r="H18" s="280"/>
      <c r="I18" s="280"/>
      <c r="J18" s="280"/>
      <c r="K18" s="280"/>
      <c r="L18" s="280"/>
      <c r="M18" s="283" t="str">
        <f t="shared" si="0"/>
        <v/>
      </c>
      <c r="N18" s="271"/>
    </row>
    <row r="19" spans="1:14" ht="15" x14ac:dyDescent="0.25">
      <c r="A19" s="280">
        <v>11</v>
      </c>
      <c r="B19" s="281"/>
      <c r="C19" s="282"/>
      <c r="D19" s="280"/>
      <c r="E19" s="280"/>
      <c r="F19" s="280"/>
      <c r="G19" s="280"/>
      <c r="H19" s="280"/>
      <c r="I19" s="280"/>
      <c r="J19" s="280"/>
      <c r="K19" s="280"/>
      <c r="L19" s="280"/>
      <c r="M19" s="283" t="str">
        <f t="shared" si="0"/>
        <v/>
      </c>
      <c r="N19" s="271"/>
    </row>
    <row r="20" spans="1:14" ht="15" x14ac:dyDescent="0.25">
      <c r="A20" s="280">
        <v>12</v>
      </c>
      <c r="B20" s="281"/>
      <c r="C20" s="282"/>
      <c r="D20" s="280"/>
      <c r="E20" s="280"/>
      <c r="F20" s="280"/>
      <c r="G20" s="280"/>
      <c r="H20" s="280"/>
      <c r="I20" s="280"/>
      <c r="J20" s="280"/>
      <c r="K20" s="280"/>
      <c r="L20" s="280"/>
      <c r="M20" s="283" t="str">
        <f t="shared" si="0"/>
        <v/>
      </c>
      <c r="N20" s="271"/>
    </row>
    <row r="21" spans="1:14" ht="15" x14ac:dyDescent="0.25">
      <c r="A21" s="280">
        <v>13</v>
      </c>
      <c r="B21" s="281"/>
      <c r="C21" s="282"/>
      <c r="D21" s="280"/>
      <c r="E21" s="280"/>
      <c r="F21" s="280"/>
      <c r="G21" s="280"/>
      <c r="H21" s="280"/>
      <c r="I21" s="280"/>
      <c r="J21" s="280"/>
      <c r="K21" s="280"/>
      <c r="L21" s="280"/>
      <c r="M21" s="283" t="str">
        <f t="shared" si="0"/>
        <v/>
      </c>
      <c r="N21" s="271"/>
    </row>
    <row r="22" spans="1:14" ht="15" x14ac:dyDescent="0.25">
      <c r="A22" s="280">
        <v>14</v>
      </c>
      <c r="B22" s="281"/>
      <c r="C22" s="282"/>
      <c r="D22" s="280"/>
      <c r="E22" s="280"/>
      <c r="F22" s="280"/>
      <c r="G22" s="280"/>
      <c r="H22" s="280"/>
      <c r="I22" s="280"/>
      <c r="J22" s="280"/>
      <c r="K22" s="280"/>
      <c r="L22" s="280"/>
      <c r="M22" s="283" t="str">
        <f t="shared" si="0"/>
        <v/>
      </c>
      <c r="N22" s="271"/>
    </row>
    <row r="23" spans="1:14" ht="15" x14ac:dyDescent="0.25">
      <c r="A23" s="280">
        <v>15</v>
      </c>
      <c r="B23" s="281"/>
      <c r="C23" s="282"/>
      <c r="D23" s="280"/>
      <c r="E23" s="280"/>
      <c r="F23" s="280"/>
      <c r="G23" s="280"/>
      <c r="H23" s="280"/>
      <c r="I23" s="280"/>
      <c r="J23" s="280"/>
      <c r="K23" s="280"/>
      <c r="L23" s="280"/>
      <c r="M23" s="283" t="str">
        <f t="shared" si="0"/>
        <v/>
      </c>
      <c r="N23" s="271"/>
    </row>
    <row r="24" spans="1:14" ht="15" x14ac:dyDescent="0.25">
      <c r="A24" s="280">
        <v>16</v>
      </c>
      <c r="B24" s="281"/>
      <c r="C24" s="282"/>
      <c r="D24" s="280"/>
      <c r="E24" s="280"/>
      <c r="F24" s="280"/>
      <c r="G24" s="280"/>
      <c r="H24" s="280"/>
      <c r="I24" s="280"/>
      <c r="J24" s="280"/>
      <c r="K24" s="280"/>
      <c r="L24" s="280"/>
      <c r="M24" s="283" t="str">
        <f t="shared" si="0"/>
        <v/>
      </c>
      <c r="N24" s="271"/>
    </row>
    <row r="25" spans="1:14" ht="15" x14ac:dyDescent="0.25">
      <c r="A25" s="280">
        <v>17</v>
      </c>
      <c r="B25" s="281"/>
      <c r="C25" s="282"/>
      <c r="D25" s="280"/>
      <c r="E25" s="280"/>
      <c r="F25" s="280"/>
      <c r="G25" s="280"/>
      <c r="H25" s="280"/>
      <c r="I25" s="280"/>
      <c r="J25" s="280"/>
      <c r="K25" s="280"/>
      <c r="L25" s="280"/>
      <c r="M25" s="283" t="str">
        <f t="shared" si="0"/>
        <v/>
      </c>
      <c r="N25" s="271"/>
    </row>
    <row r="26" spans="1:14" ht="15" x14ac:dyDescent="0.25">
      <c r="A26" s="280">
        <v>18</v>
      </c>
      <c r="B26" s="281"/>
      <c r="C26" s="282"/>
      <c r="D26" s="280"/>
      <c r="E26" s="280"/>
      <c r="F26" s="280"/>
      <c r="G26" s="280"/>
      <c r="H26" s="280"/>
      <c r="I26" s="280"/>
      <c r="J26" s="280"/>
      <c r="K26" s="280"/>
      <c r="L26" s="280"/>
      <c r="M26" s="283" t="str">
        <f t="shared" si="0"/>
        <v/>
      </c>
      <c r="N26" s="271"/>
    </row>
    <row r="27" spans="1:14" ht="15" x14ac:dyDescent="0.25">
      <c r="A27" s="280">
        <v>19</v>
      </c>
      <c r="B27" s="281"/>
      <c r="C27" s="282"/>
      <c r="D27" s="280"/>
      <c r="E27" s="280"/>
      <c r="F27" s="280"/>
      <c r="G27" s="280"/>
      <c r="H27" s="280"/>
      <c r="I27" s="280"/>
      <c r="J27" s="280"/>
      <c r="K27" s="280"/>
      <c r="L27" s="280"/>
      <c r="M27" s="283" t="str">
        <f t="shared" si="0"/>
        <v/>
      </c>
      <c r="N27" s="271"/>
    </row>
    <row r="28" spans="1:14" ht="15" x14ac:dyDescent="0.25">
      <c r="A28" s="280">
        <v>20</v>
      </c>
      <c r="B28" s="281"/>
      <c r="C28" s="282"/>
      <c r="D28" s="280"/>
      <c r="E28" s="280"/>
      <c r="F28" s="280"/>
      <c r="G28" s="280"/>
      <c r="H28" s="280"/>
      <c r="I28" s="280"/>
      <c r="J28" s="280"/>
      <c r="K28" s="280"/>
      <c r="L28" s="280"/>
      <c r="M28" s="283" t="str">
        <f t="shared" si="0"/>
        <v/>
      </c>
      <c r="N28" s="271"/>
    </row>
    <row r="29" spans="1:14" ht="15" x14ac:dyDescent="0.25">
      <c r="A29" s="280">
        <v>21</v>
      </c>
      <c r="B29" s="281"/>
      <c r="C29" s="282"/>
      <c r="D29" s="280"/>
      <c r="E29" s="280"/>
      <c r="F29" s="280"/>
      <c r="G29" s="280"/>
      <c r="H29" s="280"/>
      <c r="I29" s="280"/>
      <c r="J29" s="280"/>
      <c r="K29" s="280"/>
      <c r="L29" s="280"/>
      <c r="M29" s="283" t="str">
        <f t="shared" si="0"/>
        <v/>
      </c>
      <c r="N29" s="271"/>
    </row>
    <row r="30" spans="1:14" ht="15" x14ac:dyDescent="0.25">
      <c r="A30" s="280">
        <v>22</v>
      </c>
      <c r="B30" s="281"/>
      <c r="C30" s="282"/>
      <c r="D30" s="280"/>
      <c r="E30" s="280"/>
      <c r="F30" s="280"/>
      <c r="G30" s="280"/>
      <c r="H30" s="280"/>
      <c r="I30" s="280"/>
      <c r="J30" s="280"/>
      <c r="K30" s="280"/>
      <c r="L30" s="280"/>
      <c r="M30" s="283" t="str">
        <f t="shared" si="0"/>
        <v/>
      </c>
      <c r="N30" s="271"/>
    </row>
    <row r="31" spans="1:14" ht="15" x14ac:dyDescent="0.25">
      <c r="A31" s="280">
        <v>23</v>
      </c>
      <c r="B31" s="281"/>
      <c r="C31" s="282"/>
      <c r="D31" s="280"/>
      <c r="E31" s="280"/>
      <c r="F31" s="280"/>
      <c r="G31" s="280"/>
      <c r="H31" s="280"/>
      <c r="I31" s="280"/>
      <c r="J31" s="280"/>
      <c r="K31" s="280"/>
      <c r="L31" s="280"/>
      <c r="M31" s="283" t="str">
        <f t="shared" si="0"/>
        <v/>
      </c>
      <c r="N31" s="271"/>
    </row>
    <row r="32" spans="1:14" ht="15" x14ac:dyDescent="0.25">
      <c r="A32" s="280">
        <v>24</v>
      </c>
      <c r="B32" s="281"/>
      <c r="C32" s="282"/>
      <c r="D32" s="280"/>
      <c r="E32" s="280"/>
      <c r="F32" s="280"/>
      <c r="G32" s="280"/>
      <c r="H32" s="280"/>
      <c r="I32" s="280"/>
      <c r="J32" s="280"/>
      <c r="K32" s="280"/>
      <c r="L32" s="280"/>
      <c r="M32" s="283" t="str">
        <f t="shared" si="0"/>
        <v/>
      </c>
      <c r="N32" s="271"/>
    </row>
    <row r="33" spans="1:14" ht="15" x14ac:dyDescent="0.25">
      <c r="A33" s="284" t="s">
        <v>258</v>
      </c>
      <c r="B33" s="281"/>
      <c r="C33" s="282"/>
      <c r="D33" s="280"/>
      <c r="E33" s="280"/>
      <c r="F33" s="280"/>
      <c r="G33" s="280"/>
      <c r="H33" s="280"/>
      <c r="I33" s="280"/>
      <c r="J33" s="280"/>
      <c r="K33" s="280"/>
      <c r="L33" s="280"/>
      <c r="M33" s="283" t="str">
        <f t="shared" si="0"/>
        <v/>
      </c>
      <c r="N33" s="271"/>
    </row>
    <row r="34" spans="1:14" s="285" customFormat="1" x14ac:dyDescent="0.2"/>
    <row r="35" spans="1:14" ht="33.6" customHeight="1" x14ac:dyDescent="0.2">
      <c r="A35" s="526" t="s">
        <v>492</v>
      </c>
      <c r="B35" s="527"/>
      <c r="C35" s="527"/>
      <c r="D35" s="527"/>
      <c r="E35" s="527"/>
      <c r="F35" s="527"/>
      <c r="G35" s="527"/>
      <c r="H35" s="527"/>
      <c r="I35" s="527"/>
      <c r="J35" s="527"/>
      <c r="K35" s="527"/>
      <c r="L35" s="527"/>
      <c r="M35" s="527"/>
    </row>
    <row r="36" spans="1:14" ht="19.149999999999999" customHeight="1" x14ac:dyDescent="0.2">
      <c r="A36" s="528" t="s">
        <v>484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</row>
    <row r="37" spans="1:14" s="20" customFormat="1" ht="15" x14ac:dyDescent="0.3">
      <c r="B37" s="157" t="s">
        <v>93</v>
      </c>
    </row>
    <row r="38" spans="1:14" s="20" customFormat="1" ht="15" x14ac:dyDescent="0.3">
      <c r="B38" s="157"/>
    </row>
    <row r="39" spans="1:14" s="20" customFormat="1" ht="15" x14ac:dyDescent="0.3">
      <c r="C39" s="159"/>
      <c r="D39" s="158"/>
      <c r="E39" s="158"/>
      <c r="H39" s="159"/>
      <c r="I39" s="159"/>
      <c r="J39" s="158"/>
      <c r="K39" s="158"/>
      <c r="L39" s="158"/>
    </row>
    <row r="40" spans="1:14" s="20" customFormat="1" ht="15" x14ac:dyDescent="0.3">
      <c r="C40" s="160" t="s">
        <v>248</v>
      </c>
      <c r="D40" s="158"/>
      <c r="E40" s="158"/>
      <c r="H40" s="157" t="s">
        <v>294</v>
      </c>
      <c r="M40" s="158"/>
    </row>
    <row r="41" spans="1:14" s="20" customFormat="1" ht="15" x14ac:dyDescent="0.3">
      <c r="C41" s="160" t="s">
        <v>123</v>
      </c>
      <c r="D41" s="158"/>
      <c r="E41" s="158"/>
      <c r="H41" s="161" t="s">
        <v>249</v>
      </c>
      <c r="M41" s="158"/>
    </row>
    <row r="42" spans="1:14" ht="15" x14ac:dyDescent="0.3">
      <c r="C42" s="160"/>
      <c r="F42" s="161"/>
      <c r="J42" s="286"/>
      <c r="K42" s="286"/>
      <c r="L42" s="286"/>
      <c r="M42" s="286"/>
    </row>
    <row r="43" spans="1:14" ht="15" x14ac:dyDescent="0.3">
      <c r="C43" s="160"/>
    </row>
  </sheetData>
  <sheetProtection insertColumns="0" insertRows="0" deleteRows="0"/>
  <mergeCells count="5">
    <mergeCell ref="A1:G1"/>
    <mergeCell ref="A35:M35"/>
    <mergeCell ref="A36:M36"/>
    <mergeCell ref="M1:O1"/>
    <mergeCell ref="M2:O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O1" xr:uid="{00000000-0002-0000-1700-000000000000}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 xr:uid="{00000000-0002-0000-1700-000001000000}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 xr:uid="{00000000-0002-0000-1700-000002000000}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 xr:uid="{00000000-0002-0000-1700-000003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11811023622047245" right="0.11811023622047245" top="0.35433070866141736" bottom="0.35433070866141736" header="0.31496062992125984" footer="0.31496062992125984"/>
  <pageSetup paperSize="9"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34"/>
  <sheetViews>
    <sheetView showGridLines="0" tabSelected="1" topLeftCell="A7" zoomScaleNormal="100" zoomScaleSheetLayoutView="120" workbookViewId="0">
      <selection activeCell="C24" sqref="C24"/>
    </sheetView>
  </sheetViews>
  <sheetFormatPr defaultColWidth="9.140625" defaultRowHeight="12.75" x14ac:dyDescent="0.2"/>
  <cols>
    <col min="1" max="1" width="7.28515625" style="162" customWidth="1"/>
    <col min="2" max="2" width="57.28515625" style="162" customWidth="1"/>
    <col min="3" max="3" width="24.140625" style="162" customWidth="1"/>
    <col min="4" max="16384" width="9.140625" style="162"/>
  </cols>
  <sheetData>
    <row r="1" spans="1:3" s="6" customFormat="1" ht="18.75" customHeight="1" x14ac:dyDescent="0.3">
      <c r="A1" s="529" t="s">
        <v>474</v>
      </c>
      <c r="B1" s="529"/>
      <c r="C1" s="228" t="s">
        <v>94</v>
      </c>
    </row>
    <row r="2" spans="1:3" s="6" customFormat="1" ht="15" x14ac:dyDescent="0.3">
      <c r="A2" s="529"/>
      <c r="B2" s="529"/>
      <c r="C2" s="225" t="str">
        <f>'ფორმა N1'!M2</f>
        <v>01/01/2023-31/12/2023</v>
      </c>
    </row>
    <row r="3" spans="1:3" s="6" customFormat="1" ht="15" x14ac:dyDescent="0.3">
      <c r="A3" s="229" t="s">
        <v>124</v>
      </c>
      <c r="B3" s="226"/>
      <c r="C3" s="227"/>
    </row>
    <row r="4" spans="1:3" s="6" customFormat="1" ht="15" x14ac:dyDescent="0.3">
      <c r="A4" s="107"/>
      <c r="B4" s="226"/>
      <c r="C4" s="227"/>
    </row>
    <row r="5" spans="1:3" s="20" customFormat="1" ht="15" x14ac:dyDescent="0.3">
      <c r="A5" s="530" t="s">
        <v>254</v>
      </c>
      <c r="B5" s="530"/>
      <c r="C5" s="107"/>
    </row>
    <row r="6" spans="1:3" s="20" customFormat="1" ht="15" x14ac:dyDescent="0.3">
      <c r="A6" s="267" t="str">
        <f>'ფორმა N1'!D4</f>
        <v>მპგ "საქართველოს ქრისტიან-კონსერვატიული პარტია"</v>
      </c>
      <c r="B6" s="267"/>
      <c r="C6" s="107"/>
    </row>
    <row r="7" spans="1:3" x14ac:dyDescent="0.2">
      <c r="A7" s="230"/>
      <c r="B7" s="230"/>
      <c r="C7" s="230"/>
    </row>
    <row r="8" spans="1:3" x14ac:dyDescent="0.2">
      <c r="A8" s="230"/>
      <c r="B8" s="230"/>
      <c r="C8" s="230"/>
    </row>
    <row r="9" spans="1:3" ht="30" customHeight="1" x14ac:dyDescent="0.2">
      <c r="A9" s="231" t="s">
        <v>64</v>
      </c>
      <c r="B9" s="231" t="s">
        <v>11</v>
      </c>
      <c r="C9" s="232" t="s">
        <v>9</v>
      </c>
    </row>
    <row r="10" spans="1:3" ht="15" x14ac:dyDescent="0.3">
      <c r="A10" s="233">
        <v>1</v>
      </c>
      <c r="B10" s="234" t="s">
        <v>57</v>
      </c>
      <c r="C10" s="235">
        <f>'ფორმა N4'!D11+'ფორმა N5'!D9</f>
        <v>37442.58</v>
      </c>
    </row>
    <row r="11" spans="1:3" ht="15" x14ac:dyDescent="0.3">
      <c r="A11" s="236">
        <v>1.1000000000000001</v>
      </c>
      <c r="B11" s="234" t="s">
        <v>418</v>
      </c>
      <c r="C11" s="237">
        <f>'ფორმა N4'!D39+'ფორმა N5'!D37</f>
        <v>0</v>
      </c>
    </row>
    <row r="12" spans="1:3" ht="15" x14ac:dyDescent="0.3">
      <c r="A12" s="238" t="s">
        <v>30</v>
      </c>
      <c r="B12" s="234" t="s">
        <v>419</v>
      </c>
      <c r="C12" s="237">
        <f>'[3]ფორმა N4'!D40+'[3]ფორმა N5'!D38</f>
        <v>0</v>
      </c>
    </row>
    <row r="13" spans="1:3" ht="15" x14ac:dyDescent="0.3">
      <c r="A13" s="236">
        <v>1.2</v>
      </c>
      <c r="B13" s="234" t="s">
        <v>58</v>
      </c>
      <c r="C13" s="237">
        <f>'ფორმა N4'!D13+'ფორმა N5'!D11</f>
        <v>29375</v>
      </c>
    </row>
    <row r="14" spans="1:3" ht="15" x14ac:dyDescent="0.3">
      <c r="A14" s="236">
        <v>1.3</v>
      </c>
      <c r="B14" s="234" t="s">
        <v>413</v>
      </c>
      <c r="C14" s="237">
        <f>'ფორმა N4'!D17+'ფორმა N5'!D15</f>
        <v>0</v>
      </c>
    </row>
    <row r="15" spans="1:3" ht="15" x14ac:dyDescent="0.2">
      <c r="A15" s="531"/>
      <c r="B15" s="531"/>
      <c r="C15" s="531"/>
    </row>
    <row r="16" spans="1:3" ht="30" customHeight="1" x14ac:dyDescent="0.2">
      <c r="A16" s="231" t="s">
        <v>64</v>
      </c>
      <c r="B16" s="231" t="s">
        <v>230</v>
      </c>
      <c r="C16" s="232" t="s">
        <v>67</v>
      </c>
    </row>
    <row r="17" spans="1:4" ht="15" x14ac:dyDescent="0.3">
      <c r="A17" s="233">
        <v>2</v>
      </c>
      <c r="B17" s="234" t="s">
        <v>420</v>
      </c>
      <c r="C17" s="235">
        <f>'ფორმა N2'!D9+'ფორმა N3'!D9</f>
        <v>0</v>
      </c>
    </row>
    <row r="18" spans="1:4" ht="15" x14ac:dyDescent="0.3">
      <c r="A18" s="239">
        <v>2.1</v>
      </c>
      <c r="B18" s="234" t="s">
        <v>421</v>
      </c>
      <c r="C18" s="235">
        <f>'ფორმა N2'!D10+'ფორმა N3'!D10</f>
        <v>0</v>
      </c>
    </row>
    <row r="19" spans="1:4" ht="15" x14ac:dyDescent="0.3">
      <c r="A19" s="239">
        <v>2.2000000000000002</v>
      </c>
      <c r="B19" s="234" t="s">
        <v>422</v>
      </c>
      <c r="C19" s="235">
        <f>'ფორმა N2'!D11+'ფორმა N3'!D11</f>
        <v>0</v>
      </c>
    </row>
    <row r="20" spans="1:4" ht="15" x14ac:dyDescent="0.3">
      <c r="A20" s="239">
        <v>2.2999999999999998</v>
      </c>
      <c r="B20" s="234" t="s">
        <v>423</v>
      </c>
      <c r="C20" s="235">
        <v>15500</v>
      </c>
    </row>
    <row r="21" spans="1:4" ht="15" x14ac:dyDescent="0.3">
      <c r="A21" s="238" t="s">
        <v>424</v>
      </c>
      <c r="B21" s="240" t="s">
        <v>425</v>
      </c>
      <c r="C21" s="235">
        <f>'ფორმა N2'!D13+'ფორმა N3'!D13</f>
        <v>0</v>
      </c>
    </row>
    <row r="22" spans="1:4" ht="15" x14ac:dyDescent="0.3">
      <c r="A22" s="238" t="s">
        <v>426</v>
      </c>
      <c r="B22" s="240" t="s">
        <v>427</v>
      </c>
      <c r="C22" s="235">
        <v>15500</v>
      </c>
    </row>
    <row r="23" spans="1:4" ht="15" x14ac:dyDescent="0.3">
      <c r="A23" s="238" t="s">
        <v>428</v>
      </c>
      <c r="B23" s="240" t="s">
        <v>429</v>
      </c>
      <c r="C23" s="235">
        <f>'ფორმა N2'!D15+'ფორმა N3'!D15</f>
        <v>0</v>
      </c>
    </row>
    <row r="24" spans="1:4" ht="15" x14ac:dyDescent="0.3">
      <c r="A24" s="238" t="s">
        <v>430</v>
      </c>
      <c r="B24" s="240" t="s">
        <v>431</v>
      </c>
      <c r="C24" s="235">
        <f>'ფორმა N2'!D16+'ფორმა N3'!D16</f>
        <v>0</v>
      </c>
    </row>
    <row r="25" spans="1:4" ht="15" x14ac:dyDescent="0.3">
      <c r="A25" s="238" t="s">
        <v>432</v>
      </c>
      <c r="B25" s="240" t="s">
        <v>433</v>
      </c>
      <c r="C25" s="235">
        <f>'ფორმა N2'!D17+'ფორმა N3'!D17</f>
        <v>0</v>
      </c>
    </row>
    <row r="26" spans="1:4" ht="15" x14ac:dyDescent="0.3">
      <c r="A26" s="241"/>
      <c r="B26" s="242"/>
      <c r="C26" s="243"/>
    </row>
    <row r="27" spans="1:4" ht="15" x14ac:dyDescent="0.3">
      <c r="A27" s="241"/>
      <c r="B27" s="242"/>
      <c r="C27" s="243"/>
    </row>
    <row r="28" spans="1:4" ht="15" x14ac:dyDescent="0.3">
      <c r="A28" s="20"/>
      <c r="B28" s="20"/>
      <c r="C28" s="20"/>
      <c r="D28" s="222"/>
    </row>
    <row r="29" spans="1:4" ht="15" x14ac:dyDescent="0.3">
      <c r="A29" s="157" t="s">
        <v>93</v>
      </c>
      <c r="B29" s="20"/>
      <c r="C29" s="20"/>
      <c r="D29" s="222"/>
    </row>
    <row r="30" spans="1:4" ht="15" x14ac:dyDescent="0.3">
      <c r="A30" s="20"/>
      <c r="B30" s="20"/>
      <c r="C30" s="20"/>
      <c r="D30" s="222"/>
    </row>
    <row r="31" spans="1:4" ht="15" x14ac:dyDescent="0.3">
      <c r="A31" s="20"/>
      <c r="B31" s="20"/>
      <c r="C31" s="20"/>
      <c r="D31" s="221"/>
    </row>
    <row r="32" spans="1:4" ht="15" x14ac:dyDescent="0.3">
      <c r="B32" s="157" t="s">
        <v>251</v>
      </c>
      <c r="C32" s="20"/>
      <c r="D32" s="221"/>
    </row>
    <row r="33" spans="2:4" ht="15" x14ac:dyDescent="0.3">
      <c r="B33" s="20" t="s">
        <v>250</v>
      </c>
      <c r="C33" s="20"/>
      <c r="D33" s="221"/>
    </row>
    <row r="34" spans="2:4" x14ac:dyDescent="0.2">
      <c r="B34" s="244" t="s">
        <v>123</v>
      </c>
      <c r="D34" s="245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203</v>
      </c>
      <c r="C1" t="s">
        <v>183</v>
      </c>
      <c r="E1" t="s">
        <v>208</v>
      </c>
      <c r="G1" t="s">
        <v>217</v>
      </c>
    </row>
    <row r="2" spans="1:7" ht="15" x14ac:dyDescent="0.2">
      <c r="A2" s="58">
        <v>40907</v>
      </c>
      <c r="C2" t="s">
        <v>184</v>
      </c>
      <c r="E2" t="s">
        <v>212</v>
      </c>
      <c r="G2" s="59" t="s">
        <v>218</v>
      </c>
    </row>
    <row r="3" spans="1:7" ht="15" x14ac:dyDescent="0.2">
      <c r="A3" s="58">
        <v>40908</v>
      </c>
      <c r="C3" t="s">
        <v>185</v>
      </c>
      <c r="E3" t="s">
        <v>213</v>
      </c>
      <c r="G3" s="59" t="s">
        <v>219</v>
      </c>
    </row>
    <row r="4" spans="1:7" ht="15" x14ac:dyDescent="0.2">
      <c r="A4" s="58">
        <v>40909</v>
      </c>
      <c r="C4" t="s">
        <v>186</v>
      </c>
      <c r="E4" t="s">
        <v>214</v>
      </c>
      <c r="G4" s="59" t="s">
        <v>220</v>
      </c>
    </row>
    <row r="5" spans="1:7" x14ac:dyDescent="0.2">
      <c r="A5" s="58">
        <v>40910</v>
      </c>
      <c r="C5" t="s">
        <v>187</v>
      </c>
      <c r="E5" t="s">
        <v>215</v>
      </c>
    </row>
    <row r="6" spans="1:7" x14ac:dyDescent="0.2">
      <c r="A6" s="58">
        <v>40911</v>
      </c>
      <c r="C6" t="s">
        <v>188</v>
      </c>
    </row>
    <row r="7" spans="1:7" x14ac:dyDescent="0.2">
      <c r="A7" s="58">
        <v>40912</v>
      </c>
      <c r="C7" t="s">
        <v>189</v>
      </c>
    </row>
    <row r="8" spans="1:7" x14ac:dyDescent="0.2">
      <c r="A8" s="58">
        <v>40913</v>
      </c>
      <c r="C8" t="s">
        <v>190</v>
      </c>
    </row>
    <row r="9" spans="1:7" x14ac:dyDescent="0.2">
      <c r="A9" s="58">
        <v>40914</v>
      </c>
      <c r="C9" t="s">
        <v>191</v>
      </c>
    </row>
    <row r="10" spans="1:7" x14ac:dyDescent="0.2">
      <c r="A10" s="58">
        <v>40915</v>
      </c>
      <c r="C10" t="s">
        <v>192</v>
      </c>
    </row>
    <row r="11" spans="1:7" x14ac:dyDescent="0.2">
      <c r="A11" s="58">
        <v>40916</v>
      </c>
      <c r="C11" t="s">
        <v>193</v>
      </c>
    </row>
    <row r="12" spans="1:7" x14ac:dyDescent="0.2">
      <c r="A12" s="58">
        <v>40917</v>
      </c>
      <c r="C12" t="s">
        <v>194</v>
      </c>
    </row>
    <row r="13" spans="1:7" x14ac:dyDescent="0.2">
      <c r="A13" s="58">
        <v>40918</v>
      </c>
      <c r="C13" t="s">
        <v>195</v>
      </c>
    </row>
    <row r="14" spans="1:7" x14ac:dyDescent="0.2">
      <c r="A14" s="58">
        <v>40919</v>
      </c>
      <c r="C14" t="s">
        <v>196</v>
      </c>
    </row>
    <row r="15" spans="1:7" x14ac:dyDescent="0.2">
      <c r="A15" s="58">
        <v>40920</v>
      </c>
      <c r="C15" t="s">
        <v>197</v>
      </c>
    </row>
    <row r="16" spans="1:7" x14ac:dyDescent="0.2">
      <c r="A16" s="58">
        <v>40921</v>
      </c>
      <c r="C16" t="s">
        <v>198</v>
      </c>
    </row>
    <row r="17" spans="1:3" x14ac:dyDescent="0.2">
      <c r="A17" s="58">
        <v>40922</v>
      </c>
      <c r="C17" t="s">
        <v>199</v>
      </c>
    </row>
    <row r="18" spans="1:3" x14ac:dyDescent="0.2">
      <c r="A18" s="58">
        <v>40923</v>
      </c>
      <c r="C18" t="s">
        <v>200</v>
      </c>
    </row>
    <row r="19" spans="1:3" x14ac:dyDescent="0.2">
      <c r="A19" s="58">
        <v>40924</v>
      </c>
      <c r="C19" t="s">
        <v>201</v>
      </c>
    </row>
    <row r="20" spans="1:3" x14ac:dyDescent="0.2">
      <c r="A20" s="58">
        <v>40925</v>
      </c>
      <c r="C20" t="s">
        <v>202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topLeftCell="A13" zoomScaleNormal="100" zoomScaleSheetLayoutView="80" workbookViewId="0">
      <selection activeCell="D10" sqref="D10"/>
    </sheetView>
  </sheetViews>
  <sheetFormatPr defaultColWidth="9.140625" defaultRowHeight="15" x14ac:dyDescent="0.3"/>
  <cols>
    <col min="1" max="1" width="14.28515625" style="20" bestFit="1" customWidth="1"/>
    <col min="2" max="2" width="80" style="192" customWidth="1"/>
    <col min="3" max="3" width="16.5703125" style="20" customWidth="1"/>
    <col min="4" max="4" width="14.28515625" style="20" customWidth="1"/>
    <col min="5" max="5" width="0.42578125" style="19" customWidth="1"/>
    <col min="6" max="16384" width="9.140625" style="20"/>
  </cols>
  <sheetData>
    <row r="1" spans="1:12" s="6" customFormat="1" x14ac:dyDescent="0.3">
      <c r="A1" s="71" t="s">
        <v>252</v>
      </c>
      <c r="B1" s="188"/>
      <c r="C1" s="481" t="s">
        <v>94</v>
      </c>
      <c r="D1" s="481"/>
      <c r="E1" s="106"/>
    </row>
    <row r="2" spans="1:12" s="6" customFormat="1" x14ac:dyDescent="0.3">
      <c r="A2" s="72" t="s">
        <v>124</v>
      </c>
      <c r="B2" s="188"/>
      <c r="C2" s="482" t="str">
        <f>'ფორმა N1'!M2</f>
        <v>01/01/2023-31/12/2023</v>
      </c>
      <c r="D2" s="483"/>
      <c r="E2" s="106"/>
    </row>
    <row r="3" spans="1:12" s="6" customFormat="1" x14ac:dyDescent="0.3">
      <c r="A3" s="72"/>
      <c r="B3" s="188"/>
      <c r="C3" s="266"/>
      <c r="D3" s="266"/>
      <c r="E3" s="106"/>
    </row>
    <row r="4" spans="1:12" s="2" customFormat="1" x14ac:dyDescent="0.3">
      <c r="A4" s="73" t="str">
        <f>'ფორმა N2'!A4</f>
        <v>ანგარიშვალდებული პირის დასახელება:</v>
      </c>
      <c r="B4" s="189"/>
      <c r="C4" s="72"/>
      <c r="D4" s="72"/>
      <c r="E4" s="103"/>
      <c r="L4" s="6"/>
    </row>
    <row r="5" spans="1:12" s="2" customFormat="1" x14ac:dyDescent="0.3">
      <c r="A5" s="175" t="str">
        <f>'ფორმა N1'!D4</f>
        <v>მპგ "საქართველოს ქრისტიან-კონსერვატიული პარტია"</v>
      </c>
      <c r="B5" s="190"/>
      <c r="C5" s="57"/>
      <c r="D5" s="57"/>
      <c r="E5" s="103"/>
    </row>
    <row r="6" spans="1:12" s="2" customFormat="1" x14ac:dyDescent="0.3">
      <c r="A6" s="73"/>
      <c r="B6" s="189"/>
      <c r="C6" s="72"/>
      <c r="D6" s="72"/>
      <c r="E6" s="103"/>
    </row>
    <row r="7" spans="1:12" s="6" customFormat="1" ht="18" x14ac:dyDescent="0.3">
      <c r="A7" s="261"/>
      <c r="B7" s="368"/>
      <c r="C7" s="74"/>
      <c r="D7" s="74"/>
      <c r="E7" s="106"/>
    </row>
    <row r="8" spans="1:12" s="6" customFormat="1" ht="30" x14ac:dyDescent="0.3">
      <c r="A8" s="101" t="s">
        <v>64</v>
      </c>
      <c r="B8" s="75" t="s">
        <v>230</v>
      </c>
      <c r="C8" s="75" t="s">
        <v>66</v>
      </c>
      <c r="D8" s="75" t="s">
        <v>67</v>
      </c>
      <c r="E8" s="106"/>
      <c r="F8" s="369"/>
    </row>
    <row r="9" spans="1:12" s="7" customFormat="1" x14ac:dyDescent="0.3">
      <c r="A9" s="176">
        <v>1</v>
      </c>
      <c r="B9" s="176" t="s">
        <v>65</v>
      </c>
      <c r="C9" s="81">
        <f>SUM(C10,C26)</f>
        <v>0</v>
      </c>
      <c r="D9" s="81">
        <f>SUM(D10,D26)</f>
        <v>0</v>
      </c>
      <c r="E9" s="106"/>
    </row>
    <row r="10" spans="1:12" s="7" customFormat="1" x14ac:dyDescent="0.3">
      <c r="A10" s="83">
        <v>1.1000000000000001</v>
      </c>
      <c r="B10" s="83" t="s">
        <v>69</v>
      </c>
      <c r="C10" s="81">
        <f>SUM(C11,C12,C16,C19,C25,C26)</f>
        <v>0</v>
      </c>
      <c r="D10" s="81">
        <f>SUM(D11,D12,D16,D19,D24,D25)</f>
        <v>0</v>
      </c>
      <c r="E10" s="106"/>
    </row>
    <row r="11" spans="1:12" s="9" customFormat="1" ht="18" x14ac:dyDescent="0.3">
      <c r="A11" s="84" t="s">
        <v>30</v>
      </c>
      <c r="B11" s="84" t="s">
        <v>68</v>
      </c>
      <c r="C11" s="8"/>
      <c r="D11" s="8"/>
      <c r="E11" s="106"/>
    </row>
    <row r="12" spans="1:12" s="10" customFormat="1" x14ac:dyDescent="0.3">
      <c r="A12" s="84" t="s">
        <v>31</v>
      </c>
      <c r="B12" s="84" t="s">
        <v>283</v>
      </c>
      <c r="C12" s="102">
        <f>SUM(C14:C15)</f>
        <v>0</v>
      </c>
      <c r="D12" s="102">
        <f>SUM(D14:D15)</f>
        <v>0</v>
      </c>
      <c r="E12" s="106"/>
    </row>
    <row r="13" spans="1:12" s="3" customFormat="1" x14ac:dyDescent="0.3">
      <c r="A13" s="93" t="s">
        <v>70</v>
      </c>
      <c r="B13" s="93" t="s">
        <v>286</v>
      </c>
      <c r="C13" s="8"/>
      <c r="D13" s="8"/>
      <c r="E13" s="106"/>
    </row>
    <row r="14" spans="1:12" s="3" customFormat="1" x14ac:dyDescent="0.3">
      <c r="A14" s="93" t="s">
        <v>408</v>
      </c>
      <c r="B14" s="93" t="s">
        <v>407</v>
      </c>
      <c r="C14" s="8"/>
      <c r="D14" s="8"/>
      <c r="E14" s="106"/>
    </row>
    <row r="15" spans="1:12" s="3" customFormat="1" x14ac:dyDescent="0.3">
      <c r="A15" s="93" t="s">
        <v>409</v>
      </c>
      <c r="B15" s="93" t="s">
        <v>83</v>
      </c>
      <c r="C15" s="8"/>
      <c r="D15" s="8"/>
      <c r="E15" s="106"/>
    </row>
    <row r="16" spans="1:12" s="3" customFormat="1" x14ac:dyDescent="0.3">
      <c r="A16" s="84" t="s">
        <v>71</v>
      </c>
      <c r="B16" s="84" t="s">
        <v>72</v>
      </c>
      <c r="C16" s="102">
        <f>SUM(C17:C18)</f>
        <v>0</v>
      </c>
      <c r="D16" s="102">
        <f>SUM(D17:D18)</f>
        <v>0</v>
      </c>
      <c r="E16" s="106"/>
    </row>
    <row r="17" spans="1:5" s="3" customFormat="1" x14ac:dyDescent="0.3">
      <c r="A17" s="93" t="s">
        <v>73</v>
      </c>
      <c r="B17" s="93" t="s">
        <v>75</v>
      </c>
      <c r="C17" s="8"/>
      <c r="D17" s="8"/>
      <c r="E17" s="106"/>
    </row>
    <row r="18" spans="1:5" s="3" customFormat="1" x14ac:dyDescent="0.3">
      <c r="A18" s="93" t="s">
        <v>74</v>
      </c>
      <c r="B18" s="93" t="s">
        <v>449</v>
      </c>
      <c r="C18" s="8"/>
      <c r="D18" s="8"/>
      <c r="E18" s="106"/>
    </row>
    <row r="19" spans="1:5" s="3" customFormat="1" x14ac:dyDescent="0.3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6"/>
    </row>
    <row r="20" spans="1:5" s="3" customFormat="1" x14ac:dyDescent="0.3">
      <c r="A20" s="93" t="s">
        <v>77</v>
      </c>
      <c r="B20" s="93" t="s">
        <v>505</v>
      </c>
      <c r="C20" s="8"/>
      <c r="D20" s="8"/>
      <c r="E20" s="106"/>
    </row>
    <row r="21" spans="1:5" s="3" customFormat="1" ht="30" x14ac:dyDescent="0.3">
      <c r="A21" s="93" t="s">
        <v>78</v>
      </c>
      <c r="B21" s="93" t="s">
        <v>415</v>
      </c>
      <c r="C21" s="8"/>
      <c r="D21" s="8"/>
      <c r="E21" s="106"/>
    </row>
    <row r="22" spans="1:5" s="3" customFormat="1" x14ac:dyDescent="0.3">
      <c r="A22" s="93" t="s">
        <v>79</v>
      </c>
      <c r="B22" s="93" t="s">
        <v>434</v>
      </c>
      <c r="C22" s="8"/>
      <c r="D22" s="8"/>
      <c r="E22" s="106"/>
    </row>
    <row r="23" spans="1:5" s="3" customFormat="1" x14ac:dyDescent="0.3">
      <c r="A23" s="93" t="s">
        <v>80</v>
      </c>
      <c r="B23" s="93" t="s">
        <v>481</v>
      </c>
      <c r="C23" s="8"/>
      <c r="D23" s="8"/>
      <c r="E23" s="106"/>
    </row>
    <row r="24" spans="1:5" s="3" customFormat="1" x14ac:dyDescent="0.3">
      <c r="A24" s="84" t="s">
        <v>81</v>
      </c>
      <c r="B24" s="84" t="s">
        <v>377</v>
      </c>
      <c r="C24" s="8"/>
      <c r="D24" s="8"/>
      <c r="E24" s="106"/>
    </row>
    <row r="25" spans="1:5" s="3" customFormat="1" x14ac:dyDescent="0.3">
      <c r="A25" s="84" t="s">
        <v>232</v>
      </c>
      <c r="B25" s="84" t="s">
        <v>383</v>
      </c>
      <c r="C25" s="8"/>
      <c r="D25" s="8"/>
      <c r="E25" s="106"/>
    </row>
    <row r="26" spans="1:5" x14ac:dyDescent="0.3">
      <c r="A26" s="83">
        <v>1.2</v>
      </c>
      <c r="B26" s="83" t="s">
        <v>82</v>
      </c>
      <c r="C26" s="81">
        <f>SUM(C27,C35)</f>
        <v>0</v>
      </c>
      <c r="D26" s="81">
        <f>SUM(D27,D35)</f>
        <v>0</v>
      </c>
      <c r="E26" s="106"/>
    </row>
    <row r="27" spans="1:5" x14ac:dyDescent="0.3">
      <c r="A27" s="84" t="s">
        <v>32</v>
      </c>
      <c r="B27" s="84" t="s">
        <v>286</v>
      </c>
      <c r="C27" s="102">
        <f>SUM(C28:C30)</f>
        <v>0</v>
      </c>
      <c r="D27" s="102">
        <f>SUM(D28:D30)</f>
        <v>0</v>
      </c>
      <c r="E27" s="106"/>
    </row>
    <row r="28" spans="1:5" x14ac:dyDescent="0.3">
      <c r="A28" s="184" t="s">
        <v>84</v>
      </c>
      <c r="B28" s="184" t="s">
        <v>284</v>
      </c>
      <c r="C28" s="8"/>
      <c r="D28" s="8"/>
      <c r="E28" s="106"/>
    </row>
    <row r="29" spans="1:5" x14ac:dyDescent="0.3">
      <c r="A29" s="184" t="s">
        <v>85</v>
      </c>
      <c r="B29" s="184" t="s">
        <v>287</v>
      </c>
      <c r="C29" s="8"/>
      <c r="D29" s="8"/>
      <c r="E29" s="106"/>
    </row>
    <row r="30" spans="1:5" x14ac:dyDescent="0.3">
      <c r="A30" s="184" t="s">
        <v>384</v>
      </c>
      <c r="B30" s="184" t="s">
        <v>285</v>
      </c>
      <c r="C30" s="8"/>
      <c r="D30" s="8"/>
      <c r="E30" s="106"/>
    </row>
    <row r="31" spans="1:5" x14ac:dyDescent="0.3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6"/>
    </row>
    <row r="32" spans="1:5" x14ac:dyDescent="0.3">
      <c r="A32" s="184" t="s">
        <v>12</v>
      </c>
      <c r="B32" s="184" t="s">
        <v>410</v>
      </c>
      <c r="C32" s="8"/>
      <c r="D32" s="8"/>
      <c r="E32" s="106"/>
    </row>
    <row r="33" spans="1:9" x14ac:dyDescent="0.3">
      <c r="A33" s="184" t="s">
        <v>13</v>
      </c>
      <c r="B33" s="184" t="s">
        <v>411</v>
      </c>
      <c r="C33" s="8"/>
      <c r="D33" s="8"/>
      <c r="E33" s="106"/>
    </row>
    <row r="34" spans="1:9" x14ac:dyDescent="0.3">
      <c r="A34" s="184" t="s">
        <v>261</v>
      </c>
      <c r="B34" s="184" t="s">
        <v>412</v>
      </c>
      <c r="C34" s="8"/>
      <c r="D34" s="8"/>
      <c r="E34" s="106"/>
    </row>
    <row r="35" spans="1:9" s="314" customFormat="1" x14ac:dyDescent="0.3">
      <c r="A35" s="84" t="s">
        <v>34</v>
      </c>
      <c r="B35" s="195" t="s">
        <v>382</v>
      </c>
      <c r="C35" s="8"/>
      <c r="D35" s="8"/>
    </row>
    <row r="36" spans="1:9" s="2" customFormat="1" x14ac:dyDescent="0.3">
      <c r="A36" s="1"/>
      <c r="B36" s="191"/>
      <c r="E36" s="264"/>
    </row>
    <row r="37" spans="1:9" s="2" customFormat="1" x14ac:dyDescent="0.3">
      <c r="B37" s="191"/>
      <c r="E37" s="264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6" t="s">
        <v>93</v>
      </c>
      <c r="B40" s="191"/>
      <c r="E40" s="264"/>
    </row>
    <row r="41" spans="1:9" s="2" customFormat="1" x14ac:dyDescent="0.3">
      <c r="B41" s="191"/>
      <c r="E41" s="270"/>
      <c r="F41" s="270"/>
      <c r="G41" s="270"/>
      <c r="H41" s="270"/>
      <c r="I41" s="270"/>
    </row>
    <row r="42" spans="1:9" s="2" customFormat="1" x14ac:dyDescent="0.3">
      <c r="B42" s="191"/>
      <c r="D42" s="12"/>
      <c r="E42" s="270"/>
      <c r="F42" s="270"/>
      <c r="G42" s="270"/>
      <c r="H42" s="270"/>
      <c r="I42" s="270"/>
    </row>
    <row r="43" spans="1:9" s="2" customFormat="1" x14ac:dyDescent="0.3">
      <c r="A43" s="270"/>
      <c r="B43" s="193" t="s">
        <v>380</v>
      </c>
      <c r="D43" s="12"/>
      <c r="E43" s="270"/>
      <c r="F43" s="270"/>
      <c r="G43" s="270"/>
      <c r="H43" s="270"/>
      <c r="I43" s="270"/>
    </row>
    <row r="44" spans="1:9" s="2" customFormat="1" x14ac:dyDescent="0.3">
      <c r="A44" s="270"/>
      <c r="B44" s="191" t="s">
        <v>250</v>
      </c>
      <c r="D44" s="12"/>
      <c r="E44" s="270"/>
      <c r="F44" s="270"/>
      <c r="G44" s="270"/>
      <c r="H44" s="270"/>
      <c r="I44" s="270"/>
    </row>
    <row r="45" spans="1:9" s="270" customFormat="1" ht="12.75" x14ac:dyDescent="0.2">
      <c r="B45" s="194" t="s">
        <v>123</v>
      </c>
    </row>
    <row r="46" spans="1:9" s="270" customFormat="1" ht="12.75" x14ac:dyDescent="0.2">
      <c r="B46" s="37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0"/>
  <sheetViews>
    <sheetView showGridLines="0" topLeftCell="A61" zoomScale="90" zoomScaleNormal="90" zoomScaleSheetLayoutView="80" workbookViewId="0">
      <selection activeCell="G18" sqref="G18"/>
    </sheetView>
  </sheetViews>
  <sheetFormatPr defaultColWidth="9.140625" defaultRowHeight="15" x14ac:dyDescent="0.3"/>
  <cols>
    <col min="1" max="1" width="14.42578125" style="2" customWidth="1"/>
    <col min="2" max="2" width="77.28515625" style="2" customWidth="1"/>
    <col min="3" max="3" width="1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ht="21.75" customHeight="1" x14ac:dyDescent="0.3">
      <c r="A1" s="485" t="s">
        <v>450</v>
      </c>
      <c r="B1" s="485"/>
      <c r="C1" s="481" t="s">
        <v>94</v>
      </c>
      <c r="D1" s="481"/>
      <c r="E1" s="87"/>
    </row>
    <row r="2" spans="1:5" s="6" customFormat="1" x14ac:dyDescent="0.3">
      <c r="A2" s="485" t="s">
        <v>451</v>
      </c>
      <c r="B2" s="485"/>
      <c r="C2" s="479" t="str">
        <f>'ფორმა N1'!M2</f>
        <v>01/01/2023-31/12/2023</v>
      </c>
      <c r="D2" s="480"/>
      <c r="E2" s="87"/>
    </row>
    <row r="3" spans="1:5" s="6" customFormat="1" x14ac:dyDescent="0.3">
      <c r="A3" s="486"/>
      <c r="B3" s="486"/>
      <c r="C3" s="266"/>
      <c r="D3" s="266"/>
      <c r="E3" s="87"/>
    </row>
    <row r="4" spans="1:5" s="6" customFormat="1" x14ac:dyDescent="0.3">
      <c r="A4" s="72" t="s">
        <v>124</v>
      </c>
      <c r="B4" s="261"/>
      <c r="C4" s="266"/>
      <c r="D4" s="266"/>
      <c r="E4" s="87"/>
    </row>
    <row r="5" spans="1:5" s="6" customFormat="1" x14ac:dyDescent="0.3">
      <c r="A5" s="72"/>
      <c r="B5" s="261"/>
      <c r="C5" s="266"/>
      <c r="D5" s="266"/>
      <c r="E5" s="87"/>
    </row>
    <row r="6" spans="1:5" x14ac:dyDescent="0.3">
      <c r="A6" s="73" t="str">
        <f>'[1]ფორმა N2'!A4</f>
        <v>ანგარიშვალდებული პირის დასახელება:</v>
      </c>
      <c r="B6" s="73"/>
      <c r="C6" s="72"/>
      <c r="D6" s="72"/>
      <c r="E6" s="88"/>
    </row>
    <row r="7" spans="1:5" x14ac:dyDescent="0.3">
      <c r="A7" s="175" t="str">
        <f>'ფორმა N1'!D4</f>
        <v>მპგ "საქართველოს ქრისტიან-კონსერვატიული პარტია"</v>
      </c>
      <c r="B7" s="76"/>
      <c r="C7" s="77"/>
      <c r="D7" s="77"/>
      <c r="E7" s="88"/>
    </row>
    <row r="8" spans="1:5" x14ac:dyDescent="0.3">
      <c r="A8" s="73"/>
      <c r="B8" s="73"/>
      <c r="C8" s="72"/>
      <c r="D8" s="72"/>
      <c r="E8" s="88"/>
    </row>
    <row r="9" spans="1:5" s="6" customFormat="1" x14ac:dyDescent="0.3">
      <c r="A9" s="261"/>
      <c r="B9" s="261"/>
      <c r="C9" s="74"/>
      <c r="D9" s="74"/>
      <c r="E9" s="87"/>
    </row>
    <row r="10" spans="1:5" s="6" customFormat="1" ht="30" x14ac:dyDescent="0.3">
      <c r="A10" s="85" t="s">
        <v>64</v>
      </c>
      <c r="B10" s="86" t="s">
        <v>11</v>
      </c>
      <c r="C10" s="75" t="s">
        <v>10</v>
      </c>
      <c r="D10" s="75" t="s">
        <v>9</v>
      </c>
      <c r="E10" s="87"/>
    </row>
    <row r="11" spans="1:5" s="7" customFormat="1" x14ac:dyDescent="0.2">
      <c r="A11" s="176">
        <v>1</v>
      </c>
      <c r="B11" s="176" t="s">
        <v>57</v>
      </c>
      <c r="C11" s="78">
        <f>SUM(C12,C16,C56,C59,C60,C61,C79)</f>
        <v>37442.58</v>
      </c>
      <c r="D11" s="78">
        <f>SUM(D12,D16,D56,D59,D60,D61,D67,D75,D76)</f>
        <v>37442.58</v>
      </c>
      <c r="E11" s="177"/>
    </row>
    <row r="12" spans="1:5" s="9" customFormat="1" ht="18" x14ac:dyDescent="0.2">
      <c r="A12" s="83">
        <v>1.1000000000000001</v>
      </c>
      <c r="B12" s="83" t="s">
        <v>58</v>
      </c>
      <c r="C12" s="79">
        <f>SUM(C13:C15)</f>
        <v>29375</v>
      </c>
      <c r="D12" s="79">
        <f>SUM(D13:D15)</f>
        <v>29375</v>
      </c>
      <c r="E12" s="89"/>
    </row>
    <row r="13" spans="1:5" s="10" customFormat="1" x14ac:dyDescent="0.2">
      <c r="A13" s="84" t="s">
        <v>30</v>
      </c>
      <c r="B13" s="84" t="s">
        <v>59</v>
      </c>
      <c r="C13" s="4">
        <v>29375</v>
      </c>
      <c r="D13" s="4">
        <v>29375</v>
      </c>
      <c r="E13" s="90"/>
    </row>
    <row r="14" spans="1:5" s="3" customFormat="1" x14ac:dyDescent="0.2">
      <c r="A14" s="84" t="s">
        <v>31</v>
      </c>
      <c r="B14" s="84" t="s">
        <v>0</v>
      </c>
      <c r="C14" s="4"/>
      <c r="D14" s="4"/>
      <c r="E14" s="91"/>
    </row>
    <row r="15" spans="1:5" s="3" customFormat="1" x14ac:dyDescent="0.2">
      <c r="A15" s="364" t="s">
        <v>71</v>
      </c>
      <c r="B15" s="84" t="s">
        <v>487</v>
      </c>
      <c r="C15" s="4"/>
      <c r="D15" s="4"/>
      <c r="E15" s="91"/>
    </row>
    <row r="16" spans="1:5" s="7" customFormat="1" x14ac:dyDescent="0.2">
      <c r="A16" s="83">
        <v>1.2</v>
      </c>
      <c r="B16" s="83" t="s">
        <v>60</v>
      </c>
      <c r="C16" s="80">
        <f>SUM(C17,C20,C32,C33,C34,C35,C38,C39,C46:C50,C54,C55)</f>
        <v>6080.2300000000005</v>
      </c>
      <c r="D16" s="80">
        <f>SUM(D17,D20,D32,D33,D34,D35,D38,D39,D46:D50,D54,D55)</f>
        <v>6080.2300000000005</v>
      </c>
      <c r="E16" s="177"/>
    </row>
    <row r="17" spans="1:6" s="3" customFormat="1" x14ac:dyDescent="0.2">
      <c r="A17" s="84" t="s">
        <v>32</v>
      </c>
      <c r="B17" s="84" t="s">
        <v>1</v>
      </c>
      <c r="C17" s="79">
        <f>SUM(C18:C19)</f>
        <v>0</v>
      </c>
      <c r="D17" s="79">
        <f>SUM(D18:D19)</f>
        <v>0</v>
      </c>
      <c r="E17" s="91"/>
    </row>
    <row r="18" spans="1:6" s="3" customFormat="1" x14ac:dyDescent="0.2">
      <c r="A18" s="93" t="s">
        <v>84</v>
      </c>
      <c r="B18" s="93" t="s">
        <v>61</v>
      </c>
      <c r="C18" s="4"/>
      <c r="D18" s="178"/>
      <c r="E18" s="91"/>
    </row>
    <row r="19" spans="1:6" s="3" customFormat="1" x14ac:dyDescent="0.2">
      <c r="A19" s="93" t="s">
        <v>85</v>
      </c>
      <c r="B19" s="93" t="s">
        <v>62</v>
      </c>
      <c r="C19" s="4"/>
      <c r="D19" s="178"/>
      <c r="E19" s="91"/>
    </row>
    <row r="20" spans="1:6" s="3" customFormat="1" x14ac:dyDescent="0.2">
      <c r="A20" s="84" t="s">
        <v>33</v>
      </c>
      <c r="B20" s="84" t="s">
        <v>2</v>
      </c>
      <c r="C20" s="79">
        <f>SUM(C21:C26,C31)</f>
        <v>0</v>
      </c>
      <c r="D20" s="79">
        <f>SUM(D21:D26,D31)</f>
        <v>0</v>
      </c>
      <c r="E20" s="179"/>
      <c r="F20" s="180"/>
    </row>
    <row r="21" spans="1:6" s="183" customFormat="1" ht="30" x14ac:dyDescent="0.2">
      <c r="A21" s="93" t="s">
        <v>12</v>
      </c>
      <c r="B21" s="93" t="s">
        <v>231</v>
      </c>
      <c r="C21" s="181"/>
      <c r="D21" s="36"/>
      <c r="E21" s="182"/>
    </row>
    <row r="22" spans="1:6" s="183" customFormat="1" x14ac:dyDescent="0.2">
      <c r="A22" s="93" t="s">
        <v>13</v>
      </c>
      <c r="B22" s="93" t="s">
        <v>14</v>
      </c>
      <c r="C22" s="181"/>
      <c r="D22" s="37"/>
      <c r="E22" s="182"/>
    </row>
    <row r="23" spans="1:6" s="183" customFormat="1" ht="30" x14ac:dyDescent="0.2">
      <c r="A23" s="93" t="s">
        <v>261</v>
      </c>
      <c r="B23" s="93" t="s">
        <v>22</v>
      </c>
      <c r="C23" s="181"/>
      <c r="D23" s="38"/>
      <c r="E23" s="182"/>
    </row>
    <row r="24" spans="1:6" s="183" customFormat="1" ht="16.5" customHeight="1" x14ac:dyDescent="0.2">
      <c r="A24" s="93" t="s">
        <v>262</v>
      </c>
      <c r="B24" s="93" t="s">
        <v>15</v>
      </c>
      <c r="C24" s="181"/>
      <c r="D24" s="38"/>
      <c r="E24" s="182"/>
    </row>
    <row r="25" spans="1:6" s="183" customFormat="1" ht="16.5" customHeight="1" x14ac:dyDescent="0.2">
      <c r="A25" s="93" t="s">
        <v>263</v>
      </c>
      <c r="B25" s="93" t="s">
        <v>16</v>
      </c>
      <c r="C25" s="181"/>
      <c r="D25" s="38"/>
      <c r="E25" s="182"/>
    </row>
    <row r="26" spans="1:6" s="183" customFormat="1" ht="16.5" customHeight="1" x14ac:dyDescent="0.2">
      <c r="A26" s="93" t="s">
        <v>264</v>
      </c>
      <c r="B26" s="93" t="s">
        <v>17</v>
      </c>
      <c r="C26" s="79">
        <f>SUM(C27:C30)</f>
        <v>0</v>
      </c>
      <c r="D26" s="79">
        <f>SUM(D27:D30)</f>
        <v>0</v>
      </c>
      <c r="E26" s="182"/>
    </row>
    <row r="27" spans="1:6" s="183" customFormat="1" ht="16.5" customHeight="1" x14ac:dyDescent="0.2">
      <c r="A27" s="184" t="s">
        <v>265</v>
      </c>
      <c r="B27" s="184" t="s">
        <v>18</v>
      </c>
      <c r="C27" s="181"/>
      <c r="D27" s="38"/>
      <c r="E27" s="182"/>
    </row>
    <row r="28" spans="1:6" s="183" customFormat="1" ht="16.5" customHeight="1" x14ac:dyDescent="0.2">
      <c r="A28" s="184" t="s">
        <v>266</v>
      </c>
      <c r="B28" s="184" t="s">
        <v>19</v>
      </c>
      <c r="C28" s="181"/>
      <c r="D28" s="38"/>
      <c r="E28" s="182"/>
    </row>
    <row r="29" spans="1:6" s="183" customFormat="1" ht="16.5" customHeight="1" x14ac:dyDescent="0.2">
      <c r="A29" s="184" t="s">
        <v>267</v>
      </c>
      <c r="B29" s="184" t="s">
        <v>20</v>
      </c>
      <c r="C29" s="181"/>
      <c r="D29" s="38"/>
      <c r="E29" s="182"/>
    </row>
    <row r="30" spans="1:6" s="183" customFormat="1" ht="16.5" customHeight="1" x14ac:dyDescent="0.2">
      <c r="A30" s="184" t="s">
        <v>268</v>
      </c>
      <c r="B30" s="184" t="s">
        <v>23</v>
      </c>
      <c r="C30" s="181"/>
      <c r="D30" s="39"/>
      <c r="E30" s="182"/>
    </row>
    <row r="31" spans="1:6" s="183" customFormat="1" ht="16.5" customHeight="1" x14ac:dyDescent="0.2">
      <c r="A31" s="93" t="s">
        <v>269</v>
      </c>
      <c r="B31" s="93" t="s">
        <v>21</v>
      </c>
      <c r="C31" s="181"/>
      <c r="D31" s="39"/>
      <c r="E31" s="182"/>
    </row>
    <row r="32" spans="1:6" s="3" customFormat="1" ht="16.5" customHeight="1" x14ac:dyDescent="0.2">
      <c r="A32" s="84" t="s">
        <v>34</v>
      </c>
      <c r="B32" s="84" t="s">
        <v>3</v>
      </c>
      <c r="C32" s="4"/>
      <c r="D32" s="178"/>
      <c r="E32" s="179"/>
    </row>
    <row r="33" spans="1:5" s="3" customFormat="1" ht="16.5" customHeight="1" x14ac:dyDescent="0.2">
      <c r="A33" s="84" t="s">
        <v>35</v>
      </c>
      <c r="B33" s="84" t="s">
        <v>4</v>
      </c>
      <c r="C33" s="4"/>
      <c r="D33" s="178"/>
      <c r="E33" s="91"/>
    </row>
    <row r="34" spans="1:5" s="3" customFormat="1" ht="16.5" customHeight="1" x14ac:dyDescent="0.2">
      <c r="A34" s="84" t="s">
        <v>36</v>
      </c>
      <c r="B34" s="84" t="s">
        <v>5</v>
      </c>
      <c r="C34" s="4"/>
      <c r="D34" s="178"/>
      <c r="E34" s="91"/>
    </row>
    <row r="35" spans="1:5" s="3" customFormat="1" x14ac:dyDescent="0.2">
      <c r="A35" s="84" t="s">
        <v>37</v>
      </c>
      <c r="B35" s="84" t="s">
        <v>63</v>
      </c>
      <c r="C35" s="79">
        <f>SUM(C36:C37)</f>
        <v>5051.93</v>
      </c>
      <c r="D35" s="79">
        <f>SUM(D36:D37)</f>
        <v>5051.93</v>
      </c>
      <c r="E35" s="91"/>
    </row>
    <row r="36" spans="1:5" s="3" customFormat="1" ht="16.5" customHeight="1" x14ac:dyDescent="0.2">
      <c r="A36" s="93" t="s">
        <v>270</v>
      </c>
      <c r="B36" s="93" t="s">
        <v>56</v>
      </c>
      <c r="C36" s="4">
        <v>3264</v>
      </c>
      <c r="D36" s="178">
        <v>3264</v>
      </c>
      <c r="E36" s="91"/>
    </row>
    <row r="37" spans="1:5" s="3" customFormat="1" ht="16.5" customHeight="1" x14ac:dyDescent="0.2">
      <c r="A37" s="93" t="s">
        <v>271</v>
      </c>
      <c r="B37" s="93" t="s">
        <v>55</v>
      </c>
      <c r="C37" s="4">
        <v>1787.9299999999998</v>
      </c>
      <c r="D37" s="178">
        <v>1787.9299999999998</v>
      </c>
      <c r="E37" s="91"/>
    </row>
    <row r="38" spans="1:5" s="3" customFormat="1" ht="16.5" customHeight="1" x14ac:dyDescent="0.2">
      <c r="A38" s="84" t="s">
        <v>38</v>
      </c>
      <c r="B38" s="84" t="s">
        <v>49</v>
      </c>
      <c r="C38" s="4">
        <v>63.3</v>
      </c>
      <c r="D38" s="178">
        <v>63.3</v>
      </c>
      <c r="E38" s="91"/>
    </row>
    <row r="39" spans="1:5" s="3" customFormat="1" ht="16.5" customHeight="1" x14ac:dyDescent="0.2">
      <c r="A39" s="84" t="s">
        <v>39</v>
      </c>
      <c r="B39" s="84" t="s">
        <v>355</v>
      </c>
      <c r="C39" s="79">
        <f>SUM(C40:C45)</f>
        <v>0</v>
      </c>
      <c r="D39" s="79">
        <f>SUM(D40:D45)</f>
        <v>0</v>
      </c>
      <c r="E39" s="91"/>
    </row>
    <row r="40" spans="1:5" s="3" customFormat="1" ht="16.5" customHeight="1" x14ac:dyDescent="0.2">
      <c r="A40" s="17" t="s">
        <v>316</v>
      </c>
      <c r="B40" s="17" t="s">
        <v>320</v>
      </c>
      <c r="C40" s="4"/>
      <c r="D40" s="178"/>
      <c r="E40" s="91"/>
    </row>
    <row r="41" spans="1:5" s="3" customFormat="1" ht="16.5" customHeight="1" x14ac:dyDescent="0.2">
      <c r="A41" s="17" t="s">
        <v>317</v>
      </c>
      <c r="B41" s="17" t="s">
        <v>321</v>
      </c>
      <c r="C41" s="4"/>
      <c r="D41" s="178"/>
      <c r="E41" s="91"/>
    </row>
    <row r="42" spans="1:5" s="3" customFormat="1" ht="16.5" customHeight="1" x14ac:dyDescent="0.2">
      <c r="A42" s="17" t="s">
        <v>318</v>
      </c>
      <c r="B42" s="17" t="s">
        <v>324</v>
      </c>
      <c r="C42" s="4"/>
      <c r="D42" s="178"/>
      <c r="E42" s="91"/>
    </row>
    <row r="43" spans="1:5" s="3" customFormat="1" ht="16.5" customHeight="1" x14ac:dyDescent="0.2">
      <c r="A43" s="17" t="s">
        <v>323</v>
      </c>
      <c r="B43" s="17" t="s">
        <v>325</v>
      </c>
      <c r="C43" s="4"/>
      <c r="D43" s="178"/>
      <c r="E43" s="91"/>
    </row>
    <row r="44" spans="1:5" s="3" customFormat="1" ht="16.5" customHeight="1" x14ac:dyDescent="0.2">
      <c r="A44" s="17" t="s">
        <v>326</v>
      </c>
      <c r="B44" s="17" t="s">
        <v>441</v>
      </c>
      <c r="C44" s="4"/>
      <c r="D44" s="178"/>
      <c r="E44" s="91"/>
    </row>
    <row r="45" spans="1:5" s="3" customFormat="1" ht="16.5" customHeight="1" x14ac:dyDescent="0.2">
      <c r="A45" s="17" t="s">
        <v>402</v>
      </c>
      <c r="B45" s="17" t="s">
        <v>322</v>
      </c>
      <c r="C45" s="4"/>
      <c r="D45" s="178"/>
      <c r="E45" s="91"/>
    </row>
    <row r="46" spans="1:5" s="3" customFormat="1" ht="30" x14ac:dyDescent="0.2">
      <c r="A46" s="84" t="s">
        <v>40</v>
      </c>
      <c r="B46" s="84" t="s">
        <v>28</v>
      </c>
      <c r="C46" s="4"/>
      <c r="D46" s="178"/>
      <c r="E46" s="91"/>
    </row>
    <row r="47" spans="1:5" s="3" customFormat="1" ht="16.5" customHeight="1" x14ac:dyDescent="0.2">
      <c r="A47" s="84" t="s">
        <v>41</v>
      </c>
      <c r="B47" s="84" t="s">
        <v>24</v>
      </c>
      <c r="C47" s="4"/>
      <c r="D47" s="178"/>
      <c r="E47" s="91"/>
    </row>
    <row r="48" spans="1:5" s="3" customFormat="1" ht="16.5" customHeight="1" x14ac:dyDescent="0.2">
      <c r="A48" s="84" t="s">
        <v>42</v>
      </c>
      <c r="B48" s="84" t="s">
        <v>25</v>
      </c>
      <c r="C48" s="4">
        <v>500</v>
      </c>
      <c r="D48" s="178">
        <v>500</v>
      </c>
      <c r="E48" s="91"/>
    </row>
    <row r="49" spans="1:6" s="3" customFormat="1" ht="16.5" customHeight="1" x14ac:dyDescent="0.2">
      <c r="A49" s="84" t="s">
        <v>43</v>
      </c>
      <c r="B49" s="84" t="s">
        <v>26</v>
      </c>
      <c r="C49" s="4"/>
      <c r="D49" s="178"/>
      <c r="E49" s="91"/>
    </row>
    <row r="50" spans="1:6" s="3" customFormat="1" ht="16.5" customHeight="1" x14ac:dyDescent="0.2">
      <c r="A50" s="84" t="s">
        <v>44</v>
      </c>
      <c r="B50" s="84" t="s">
        <v>356</v>
      </c>
      <c r="C50" s="79">
        <f>SUM(C51:C53)</f>
        <v>0</v>
      </c>
      <c r="D50" s="79">
        <f>SUM(D51:D53)</f>
        <v>0</v>
      </c>
      <c r="E50" s="91"/>
    </row>
    <row r="51" spans="1:6" s="3" customFormat="1" ht="16.5" customHeight="1" x14ac:dyDescent="0.2">
      <c r="A51" s="93" t="s">
        <v>331</v>
      </c>
      <c r="B51" s="93" t="s">
        <v>334</v>
      </c>
      <c r="C51" s="4"/>
      <c r="D51" s="178"/>
      <c r="E51" s="91"/>
    </row>
    <row r="52" spans="1:6" s="3" customFormat="1" ht="16.5" customHeight="1" x14ac:dyDescent="0.2">
      <c r="A52" s="93" t="s">
        <v>332</v>
      </c>
      <c r="B52" s="93" t="s">
        <v>333</v>
      </c>
      <c r="C52" s="4"/>
      <c r="D52" s="178"/>
      <c r="E52" s="91"/>
    </row>
    <row r="53" spans="1:6" s="3" customFormat="1" ht="16.5" customHeight="1" x14ac:dyDescent="0.2">
      <c r="A53" s="93" t="s">
        <v>335</v>
      </c>
      <c r="B53" s="93" t="s">
        <v>336</v>
      </c>
      <c r="C53" s="4"/>
      <c r="D53" s="178"/>
      <c r="E53" s="91"/>
    </row>
    <row r="54" spans="1:6" s="3" customFormat="1" x14ac:dyDescent="0.2">
      <c r="A54" s="84" t="s">
        <v>45</v>
      </c>
      <c r="B54" s="84" t="s">
        <v>29</v>
      </c>
      <c r="C54" s="4"/>
      <c r="D54" s="178"/>
      <c r="E54" s="91"/>
    </row>
    <row r="55" spans="1:6" s="3" customFormat="1" ht="16.5" customHeight="1" x14ac:dyDescent="0.2">
      <c r="A55" s="84" t="s">
        <v>46</v>
      </c>
      <c r="B55" s="84" t="s">
        <v>6</v>
      </c>
      <c r="C55" s="4">
        <v>465</v>
      </c>
      <c r="D55" s="178">
        <v>465</v>
      </c>
      <c r="E55" s="179"/>
      <c r="F55" s="180"/>
    </row>
    <row r="56" spans="1:6" s="3" customFormat="1" ht="30" x14ac:dyDescent="0.2">
      <c r="A56" s="83">
        <v>1.3</v>
      </c>
      <c r="B56" s="83" t="s">
        <v>360</v>
      </c>
      <c r="C56" s="80">
        <f>SUM(C57:C58)</f>
        <v>0</v>
      </c>
      <c r="D56" s="80">
        <f>SUM(D57:D58)</f>
        <v>0</v>
      </c>
      <c r="E56" s="179"/>
      <c r="F56" s="180"/>
    </row>
    <row r="57" spans="1:6" s="3" customFormat="1" x14ac:dyDescent="0.2">
      <c r="A57" s="84" t="s">
        <v>50</v>
      </c>
      <c r="B57" s="84" t="s">
        <v>48</v>
      </c>
      <c r="C57" s="4"/>
      <c r="D57" s="178"/>
      <c r="E57" s="179"/>
      <c r="F57" s="180"/>
    </row>
    <row r="58" spans="1:6" s="3" customFormat="1" ht="16.5" customHeight="1" x14ac:dyDescent="0.2">
      <c r="A58" s="84" t="s">
        <v>51</v>
      </c>
      <c r="B58" s="84" t="s">
        <v>47</v>
      </c>
      <c r="C58" s="4"/>
      <c r="D58" s="178"/>
      <c r="E58" s="179"/>
      <c r="F58" s="180"/>
    </row>
    <row r="59" spans="1:6" s="3" customFormat="1" x14ac:dyDescent="0.2">
      <c r="A59" s="83">
        <v>1.4</v>
      </c>
      <c r="B59" s="83" t="s">
        <v>362</v>
      </c>
      <c r="C59" s="4"/>
      <c r="D59" s="178"/>
      <c r="E59" s="179"/>
      <c r="F59" s="180"/>
    </row>
    <row r="60" spans="1:6" s="183" customFormat="1" x14ac:dyDescent="0.2">
      <c r="A60" s="83">
        <v>1.5</v>
      </c>
      <c r="B60" s="83" t="s">
        <v>7</v>
      </c>
      <c r="C60" s="181"/>
      <c r="D60" s="38"/>
      <c r="E60" s="182"/>
    </row>
    <row r="61" spans="1:6" s="183" customFormat="1" x14ac:dyDescent="0.3">
      <c r="A61" s="83">
        <v>1.6</v>
      </c>
      <c r="B61" s="43" t="s">
        <v>8</v>
      </c>
      <c r="C61" s="81">
        <f>SUM(C62:C66)</f>
        <v>1987.3500000000004</v>
      </c>
      <c r="D61" s="463">
        <f>SUM(D62:D66)</f>
        <v>1987.3500000000004</v>
      </c>
      <c r="E61" s="182"/>
    </row>
    <row r="62" spans="1:6" s="183" customFormat="1" x14ac:dyDescent="0.2">
      <c r="A62" s="84" t="s">
        <v>277</v>
      </c>
      <c r="B62" s="44" t="s">
        <v>52</v>
      </c>
      <c r="C62" s="181"/>
      <c r="D62" s="38"/>
      <c r="E62" s="182"/>
    </row>
    <row r="63" spans="1:6" s="183" customFormat="1" ht="30" x14ac:dyDescent="0.3">
      <c r="A63" s="84" t="s">
        <v>278</v>
      </c>
      <c r="B63" s="44" t="s">
        <v>54</v>
      </c>
      <c r="C63" s="460">
        <v>125</v>
      </c>
      <c r="D63" s="460">
        <v>125</v>
      </c>
      <c r="E63" s="182"/>
    </row>
    <row r="64" spans="1:6" s="183" customFormat="1" x14ac:dyDescent="0.2">
      <c r="A64" s="84" t="s">
        <v>279</v>
      </c>
      <c r="B64" s="44" t="s">
        <v>53</v>
      </c>
      <c r="C64" s="38"/>
      <c r="D64" s="38"/>
      <c r="E64" s="182"/>
    </row>
    <row r="65" spans="1:5" s="183" customFormat="1" x14ac:dyDescent="0.2">
      <c r="A65" s="84" t="s">
        <v>280</v>
      </c>
      <c r="B65" s="44" t="s">
        <v>27</v>
      </c>
      <c r="C65" s="461">
        <v>260</v>
      </c>
      <c r="D65" s="462">
        <v>260</v>
      </c>
      <c r="E65" s="182"/>
    </row>
    <row r="66" spans="1:5" s="183" customFormat="1" x14ac:dyDescent="0.2">
      <c r="A66" s="84" t="s">
        <v>306</v>
      </c>
      <c r="B66" s="44" t="s">
        <v>307</v>
      </c>
      <c r="C66" s="35">
        <v>1602.3500000000004</v>
      </c>
      <c r="D66" s="38">
        <v>1602.3500000000004</v>
      </c>
      <c r="E66" s="182"/>
    </row>
    <row r="67" spans="1:5" x14ac:dyDescent="0.3">
      <c r="A67" s="176">
        <v>2</v>
      </c>
      <c r="B67" s="176" t="s">
        <v>357</v>
      </c>
      <c r="C67" s="185"/>
      <c r="D67" s="81">
        <f>SUM(D68:D74)</f>
        <v>0</v>
      </c>
      <c r="E67" s="92"/>
    </row>
    <row r="68" spans="1:5" x14ac:dyDescent="0.3">
      <c r="A68" s="94">
        <v>2.1</v>
      </c>
      <c r="B68" s="186" t="s">
        <v>86</v>
      </c>
      <c r="C68" s="185"/>
      <c r="D68" s="21"/>
      <c r="E68" s="92"/>
    </row>
    <row r="69" spans="1:5" x14ac:dyDescent="0.3">
      <c r="A69" s="94">
        <v>2.2000000000000002</v>
      </c>
      <c r="B69" s="186" t="s">
        <v>358</v>
      </c>
      <c r="C69" s="185"/>
      <c r="D69" s="21"/>
      <c r="E69" s="92"/>
    </row>
    <row r="70" spans="1:5" x14ac:dyDescent="0.3">
      <c r="A70" s="94">
        <v>2.2999999999999998</v>
      </c>
      <c r="B70" s="186" t="s">
        <v>90</v>
      </c>
      <c r="C70" s="185"/>
      <c r="D70" s="21"/>
      <c r="E70" s="92"/>
    </row>
    <row r="71" spans="1:5" x14ac:dyDescent="0.3">
      <c r="A71" s="94">
        <v>2.4</v>
      </c>
      <c r="B71" s="186" t="s">
        <v>89</v>
      </c>
      <c r="C71" s="185"/>
      <c r="D71" s="21"/>
      <c r="E71" s="92"/>
    </row>
    <row r="72" spans="1:5" x14ac:dyDescent="0.3">
      <c r="A72" s="94">
        <v>2.5</v>
      </c>
      <c r="B72" s="186" t="s">
        <v>359</v>
      </c>
      <c r="C72" s="185"/>
      <c r="D72" s="21"/>
      <c r="E72" s="92"/>
    </row>
    <row r="73" spans="1:5" x14ac:dyDescent="0.3">
      <c r="A73" s="94">
        <v>2.6</v>
      </c>
      <c r="B73" s="186" t="s">
        <v>87</v>
      </c>
      <c r="C73" s="185"/>
      <c r="D73" s="21"/>
      <c r="E73" s="92"/>
    </row>
    <row r="74" spans="1:5" x14ac:dyDescent="0.3">
      <c r="A74" s="94">
        <v>2.7</v>
      </c>
      <c r="B74" s="186" t="s">
        <v>88</v>
      </c>
      <c r="C74" s="185"/>
      <c r="D74" s="21"/>
      <c r="E74" s="92"/>
    </row>
    <row r="75" spans="1:5" x14ac:dyDescent="0.3">
      <c r="A75" s="176">
        <v>3</v>
      </c>
      <c r="B75" s="176" t="s">
        <v>381</v>
      </c>
      <c r="C75" s="81"/>
      <c r="D75" s="21"/>
      <c r="E75" s="92"/>
    </row>
    <row r="76" spans="1:5" x14ac:dyDescent="0.3">
      <c r="A76" s="176">
        <v>4</v>
      </c>
      <c r="B76" s="176" t="s">
        <v>233</v>
      </c>
      <c r="C76" s="81"/>
      <c r="D76" s="81">
        <f>SUM(D77:D78)</f>
        <v>0</v>
      </c>
      <c r="E76" s="92"/>
    </row>
    <row r="77" spans="1:5" x14ac:dyDescent="0.3">
      <c r="A77" s="94">
        <v>4.0999999999999996</v>
      </c>
      <c r="B77" s="94" t="s">
        <v>234</v>
      </c>
      <c r="C77" s="185"/>
      <c r="D77" s="8"/>
      <c r="E77" s="92"/>
    </row>
    <row r="78" spans="1:5" x14ac:dyDescent="0.3">
      <c r="A78" s="94">
        <v>4.2</v>
      </c>
      <c r="B78" s="94" t="s">
        <v>235</v>
      </c>
      <c r="C78" s="185"/>
      <c r="D78" s="8"/>
      <c r="E78" s="92"/>
    </row>
    <row r="79" spans="1:5" x14ac:dyDescent="0.3">
      <c r="A79" s="176">
        <v>5</v>
      </c>
      <c r="B79" s="176" t="s">
        <v>259</v>
      </c>
      <c r="C79" s="199"/>
      <c r="D79" s="187"/>
      <c r="E79" s="92"/>
    </row>
    <row r="80" spans="1:5" x14ac:dyDescent="0.3">
      <c r="B80" s="42"/>
    </row>
    <row r="81" spans="1:9" ht="15" customHeight="1" x14ac:dyDescent="0.3">
      <c r="A81" s="484" t="s">
        <v>452</v>
      </c>
      <c r="B81" s="484"/>
      <c r="C81" s="484"/>
      <c r="D81" s="484"/>
      <c r="E81" s="264"/>
    </row>
    <row r="82" spans="1:9" x14ac:dyDescent="0.3">
      <c r="B82" s="42"/>
    </row>
    <row r="83" spans="1:9" s="314" customFormat="1" ht="12.75" x14ac:dyDescent="0.2"/>
    <row r="84" spans="1:9" x14ac:dyDescent="0.3">
      <c r="A84" s="66" t="s">
        <v>93</v>
      </c>
      <c r="E84" s="264"/>
    </row>
    <row r="85" spans="1:9" x14ac:dyDescent="0.3">
      <c r="E85" s="270"/>
      <c r="F85" s="270"/>
      <c r="G85" s="270"/>
      <c r="H85" s="270"/>
      <c r="I85" s="270"/>
    </row>
    <row r="86" spans="1:9" x14ac:dyDescent="0.3">
      <c r="D86" s="12"/>
      <c r="E86" s="270"/>
      <c r="F86" s="270"/>
      <c r="G86" s="270"/>
      <c r="H86" s="270"/>
      <c r="I86" s="270"/>
    </row>
    <row r="87" spans="1:9" x14ac:dyDescent="0.3">
      <c r="A87" s="270"/>
      <c r="B87" s="66" t="s">
        <v>378</v>
      </c>
      <c r="D87" s="12"/>
      <c r="E87" s="270"/>
      <c r="F87" s="270"/>
      <c r="G87" s="270"/>
      <c r="H87" s="270"/>
      <c r="I87" s="270"/>
    </row>
    <row r="88" spans="1:9" x14ac:dyDescent="0.3">
      <c r="A88" s="270"/>
      <c r="B88" s="2" t="s">
        <v>379</v>
      </c>
      <c r="D88" s="12"/>
      <c r="E88" s="270"/>
      <c r="F88" s="270"/>
      <c r="G88" s="270"/>
      <c r="H88" s="270"/>
      <c r="I88" s="270"/>
    </row>
    <row r="89" spans="1:9" s="270" customFormat="1" ht="12.75" x14ac:dyDescent="0.2">
      <c r="B89" s="62" t="s">
        <v>123</v>
      </c>
    </row>
    <row r="90" spans="1:9" s="314" customFormat="1" ht="12.75" x14ac:dyDescent="0.2"/>
  </sheetData>
  <mergeCells count="6">
    <mergeCell ref="C1:D1"/>
    <mergeCell ref="C2:D2"/>
    <mergeCell ref="A81:D81"/>
    <mergeCell ref="A2:B2"/>
    <mergeCell ref="A3:B3"/>
    <mergeCell ref="A1:B1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5" max="3" man="1"/>
  </rowBreaks>
  <ignoredErrors>
    <ignoredError sqref="A15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8"/>
  <sheetViews>
    <sheetView showGridLines="0" view="pageBreakPreview" zoomScale="80" zoomScaleNormal="100" zoomScaleSheetLayoutView="80" workbookViewId="0">
      <selection activeCell="B17" sqref="B17"/>
    </sheetView>
  </sheetViews>
  <sheetFormatPr defaultColWidth="9.140625" defaultRowHeight="15" x14ac:dyDescent="0.3"/>
  <cols>
    <col min="1" max="1" width="8.85546875" style="2" customWidth="1"/>
    <col min="2" max="2" width="88" style="2" customWidth="1"/>
    <col min="3" max="3" width="13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296</v>
      </c>
      <c r="B1" s="73"/>
      <c r="C1" s="481" t="s">
        <v>94</v>
      </c>
      <c r="D1" s="481"/>
      <c r="E1" s="87"/>
    </row>
    <row r="2" spans="1:5" s="6" customFormat="1" x14ac:dyDescent="0.3">
      <c r="A2" s="71" t="s">
        <v>297</v>
      </c>
      <c r="B2" s="73"/>
      <c r="C2" s="479" t="str">
        <f>'ფორმა N1'!M2</f>
        <v>01/01/2023-31/12/2023</v>
      </c>
      <c r="D2" s="479"/>
      <c r="E2" s="87"/>
    </row>
    <row r="3" spans="1:5" s="6" customFormat="1" x14ac:dyDescent="0.3">
      <c r="A3" s="72" t="s">
        <v>124</v>
      </c>
      <c r="B3" s="71"/>
      <c r="C3" s="143"/>
      <c r="D3" s="143"/>
      <c r="E3" s="87"/>
    </row>
    <row r="4" spans="1:5" s="6" customFormat="1" x14ac:dyDescent="0.3">
      <c r="A4" s="72"/>
      <c r="B4" s="72"/>
      <c r="C4" s="143"/>
      <c r="D4" s="143"/>
      <c r="E4" s="87"/>
    </row>
    <row r="5" spans="1:5" x14ac:dyDescent="0.3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 x14ac:dyDescent="0.3">
      <c r="A6" s="76" t="str">
        <f>'ფორმა N1'!D4</f>
        <v>მპგ "საქართველოს ქრისტიან-კონსერვატიული პარტია"</v>
      </c>
      <c r="B6" s="76"/>
      <c r="C6" s="77"/>
      <c r="D6" s="77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42"/>
      <c r="B8" s="142"/>
      <c r="C8" s="74"/>
      <c r="D8" s="74"/>
      <c r="E8" s="87"/>
    </row>
    <row r="9" spans="1:5" s="6" customFormat="1" ht="30" x14ac:dyDescent="0.3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8" x14ac:dyDescent="0.3">
      <c r="A10" s="248" t="s">
        <v>298</v>
      </c>
      <c r="B10" s="94"/>
      <c r="C10" s="4"/>
      <c r="D10" s="4"/>
      <c r="E10" s="89"/>
    </row>
    <row r="11" spans="1:5" s="10" customFormat="1" x14ac:dyDescent="0.3">
      <c r="A11" s="248" t="s">
        <v>299</v>
      </c>
      <c r="B11" s="94"/>
      <c r="C11" s="4"/>
      <c r="D11" s="4"/>
      <c r="E11" s="90"/>
    </row>
    <row r="12" spans="1:5" s="10" customFormat="1" x14ac:dyDescent="0.3">
      <c r="A12" s="249" t="s">
        <v>258</v>
      </c>
      <c r="B12" s="83"/>
      <c r="C12" s="4"/>
      <c r="D12" s="4"/>
      <c r="E12" s="90"/>
    </row>
    <row r="13" spans="1:5" s="10" customFormat="1" x14ac:dyDescent="0.3">
      <c r="A13" s="249" t="s">
        <v>258</v>
      </c>
      <c r="B13" s="83"/>
      <c r="C13" s="4"/>
      <c r="D13" s="4"/>
      <c r="E13" s="90"/>
    </row>
    <row r="14" spans="1:5" s="10" customFormat="1" x14ac:dyDescent="0.3">
      <c r="A14" s="249" t="s">
        <v>258</v>
      </c>
      <c r="B14" s="83"/>
      <c r="C14" s="4"/>
      <c r="D14" s="4"/>
      <c r="E14" s="90"/>
    </row>
    <row r="15" spans="1:5" s="10" customFormat="1" x14ac:dyDescent="0.3">
      <c r="A15" s="249" t="s">
        <v>258</v>
      </c>
      <c r="B15" s="83"/>
      <c r="C15" s="4"/>
      <c r="D15" s="4"/>
      <c r="E15" s="90"/>
    </row>
    <row r="16" spans="1:5" s="10" customFormat="1" x14ac:dyDescent="0.3">
      <c r="A16" s="249" t="s">
        <v>258</v>
      </c>
      <c r="B16" s="83"/>
      <c r="C16" s="4"/>
      <c r="D16" s="4"/>
      <c r="E16" s="90"/>
    </row>
    <row r="17" spans="1:5" s="10" customFormat="1" ht="17.25" customHeight="1" x14ac:dyDescent="0.3">
      <c r="A17" s="248" t="s">
        <v>300</v>
      </c>
      <c r="B17" s="83"/>
      <c r="C17" s="4"/>
      <c r="D17" s="4"/>
      <c r="E17" s="90"/>
    </row>
    <row r="18" spans="1:5" s="10" customFormat="1" ht="18" customHeight="1" x14ac:dyDescent="0.3">
      <c r="A18" s="248" t="s">
        <v>301</v>
      </c>
      <c r="B18" s="83"/>
      <c r="C18" s="4"/>
      <c r="D18" s="4"/>
      <c r="E18" s="90"/>
    </row>
    <row r="19" spans="1:5" s="10" customFormat="1" x14ac:dyDescent="0.3">
      <c r="A19" s="249" t="s">
        <v>258</v>
      </c>
      <c r="B19" s="83"/>
      <c r="C19" s="4"/>
      <c r="D19" s="4"/>
      <c r="E19" s="90"/>
    </row>
    <row r="20" spans="1:5" s="10" customFormat="1" x14ac:dyDescent="0.3">
      <c r="A20" s="249" t="s">
        <v>258</v>
      </c>
      <c r="B20" s="83"/>
      <c r="C20" s="4"/>
      <c r="D20" s="4"/>
      <c r="E20" s="90"/>
    </row>
    <row r="21" spans="1:5" s="10" customFormat="1" x14ac:dyDescent="0.3">
      <c r="A21" s="249" t="s">
        <v>258</v>
      </c>
      <c r="B21" s="83"/>
      <c r="C21" s="4"/>
      <c r="D21" s="4"/>
      <c r="E21" s="90"/>
    </row>
    <row r="22" spans="1:5" s="10" customFormat="1" x14ac:dyDescent="0.3">
      <c r="A22" s="249" t="s">
        <v>258</v>
      </c>
      <c r="B22" s="83"/>
      <c r="C22" s="4"/>
      <c r="D22" s="4"/>
      <c r="E22" s="90"/>
    </row>
    <row r="23" spans="1:5" s="10" customFormat="1" x14ac:dyDescent="0.3">
      <c r="A23" s="249" t="s">
        <v>258</v>
      </c>
      <c r="B23" s="83"/>
      <c r="C23" s="4"/>
      <c r="D23" s="4"/>
      <c r="E23" s="90"/>
    </row>
    <row r="24" spans="1:5" x14ac:dyDescent="0.3">
      <c r="A24" s="250"/>
      <c r="B24" s="95" t="s">
        <v>305</v>
      </c>
      <c r="C24" s="82">
        <f>SUM(C10:C23)</f>
        <v>0</v>
      </c>
      <c r="D24" s="82">
        <f>SUM(D10:D23)</f>
        <v>0</v>
      </c>
      <c r="E24" s="92"/>
    </row>
    <row r="25" spans="1:5" x14ac:dyDescent="0.3">
      <c r="A25" s="487"/>
      <c r="B25" s="487"/>
      <c r="C25" s="487"/>
      <c r="D25" s="487"/>
      <c r="E25" s="92"/>
    </row>
    <row r="26" spans="1:5" ht="51" customHeight="1" x14ac:dyDescent="0.3">
      <c r="A26" s="488" t="s">
        <v>454</v>
      </c>
      <c r="B26" s="488"/>
      <c r="C26" s="488"/>
      <c r="D26" s="488"/>
      <c r="E26" s="92"/>
    </row>
    <row r="27" spans="1:5" ht="14.25" customHeight="1" x14ac:dyDescent="0.3">
      <c r="A27" s="251"/>
      <c r="B27" s="251"/>
      <c r="C27" s="251"/>
      <c r="D27" s="251"/>
      <c r="E27" s="92"/>
    </row>
    <row r="28" spans="1:5" x14ac:dyDescent="0.3">
      <c r="A28" s="489" t="s">
        <v>453</v>
      </c>
      <c r="B28" s="489"/>
      <c r="C28" s="489"/>
      <c r="D28" s="489"/>
      <c r="E28" s="92"/>
    </row>
    <row r="29" spans="1:5" x14ac:dyDescent="0.3">
      <c r="A29" s="246"/>
      <c r="B29" s="246"/>
      <c r="C29" s="247"/>
      <c r="D29" s="247"/>
      <c r="E29" s="92"/>
    </row>
    <row r="30" spans="1:5" x14ac:dyDescent="0.3">
      <c r="A30" s="246"/>
      <c r="B30" s="246"/>
      <c r="C30" s="247"/>
      <c r="D30" s="247"/>
      <c r="E30" s="92"/>
    </row>
    <row r="31" spans="1:5" s="22" customFormat="1" ht="12.75" x14ac:dyDescent="0.2"/>
    <row r="32" spans="1:5" x14ac:dyDescent="0.3">
      <c r="A32" s="66" t="s">
        <v>93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6"/>
      <c r="B35" s="66" t="s">
        <v>251</v>
      </c>
      <c r="D35" s="12"/>
      <c r="E35"/>
      <c r="F35"/>
      <c r="G35"/>
      <c r="H35"/>
      <c r="I35"/>
    </row>
    <row r="36" spans="1:9" x14ac:dyDescent="0.3">
      <c r="B36" s="2" t="s">
        <v>250</v>
      </c>
      <c r="D36" s="12"/>
      <c r="E36"/>
      <c r="F36"/>
      <c r="G36"/>
      <c r="H36"/>
      <c r="I36"/>
    </row>
    <row r="37" spans="1:9" customFormat="1" ht="12.75" x14ac:dyDescent="0.2">
      <c r="A37" s="62"/>
      <c r="B37" s="62" t="s">
        <v>123</v>
      </c>
    </row>
    <row r="38" spans="1:9" s="22" customFormat="1" ht="12.75" x14ac:dyDescent="0.2"/>
  </sheetData>
  <mergeCells count="5">
    <mergeCell ref="C1:D1"/>
    <mergeCell ref="C2:D2"/>
    <mergeCell ref="A25:D25"/>
    <mergeCell ref="A26:D26"/>
    <mergeCell ref="A28:D28"/>
  </mergeCells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4"/>
  <sheetViews>
    <sheetView view="pageBreakPreview" zoomScale="80" zoomScaleNormal="100" zoomScaleSheetLayoutView="80" workbookViewId="0">
      <selection activeCell="H12" sqref="H12"/>
    </sheetView>
  </sheetViews>
  <sheetFormatPr defaultColWidth="9.140625" defaultRowHeight="12.75" x14ac:dyDescent="0.2"/>
  <cols>
    <col min="1" max="1" width="5.42578125" style="170" customWidth="1"/>
    <col min="2" max="2" width="20.85546875" style="170" customWidth="1"/>
    <col min="3" max="3" width="26" style="170" customWidth="1"/>
    <col min="4" max="4" width="17" style="170" customWidth="1"/>
    <col min="5" max="5" width="25.85546875" style="170" customWidth="1"/>
    <col min="6" max="6" width="14.7109375" style="170" customWidth="1"/>
    <col min="7" max="7" width="15.5703125" style="170" customWidth="1"/>
    <col min="8" max="8" width="14.7109375" style="170" customWidth="1"/>
    <col min="9" max="9" width="29.7109375" style="170" customWidth="1"/>
    <col min="10" max="10" width="0" style="170" hidden="1" customWidth="1"/>
    <col min="11" max="16384" width="9.140625" style="170"/>
  </cols>
  <sheetData>
    <row r="1" spans="1:10" ht="37.15" customHeight="1" x14ac:dyDescent="0.2">
      <c r="A1" s="491" t="s">
        <v>511</v>
      </c>
      <c r="B1" s="491"/>
      <c r="C1" s="491"/>
      <c r="D1" s="491"/>
      <c r="E1" s="491"/>
      <c r="F1" s="491"/>
      <c r="G1" s="491"/>
      <c r="H1" s="491"/>
      <c r="I1" s="481" t="s">
        <v>94</v>
      </c>
      <c r="J1" s="481"/>
    </row>
    <row r="2" spans="1:10" ht="15" x14ac:dyDescent="0.3">
      <c r="A2" s="72" t="s">
        <v>124</v>
      </c>
      <c r="B2" s="71"/>
      <c r="C2" s="73"/>
      <c r="D2" s="73"/>
      <c r="E2" s="73"/>
      <c r="F2" s="73"/>
      <c r="G2" s="266"/>
      <c r="H2" s="266"/>
      <c r="I2" s="479" t="str">
        <f>'ფორმა N1'!M2</f>
        <v>01/01/2023-31/12/2023</v>
      </c>
      <c r="J2" s="479"/>
    </row>
    <row r="3" spans="1:10" ht="15" x14ac:dyDescent="0.3">
      <c r="A3" s="72"/>
      <c r="B3" s="72"/>
      <c r="C3" s="71"/>
      <c r="D3" s="71"/>
      <c r="E3" s="71"/>
      <c r="F3" s="71"/>
      <c r="G3" s="266"/>
      <c r="H3" s="266"/>
      <c r="I3" s="266"/>
    </row>
    <row r="4" spans="1:10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10" ht="15" x14ac:dyDescent="0.3">
      <c r="A5" s="76" t="str">
        <f>'ფორმა N1'!D4</f>
        <v>მპგ "საქართველოს ქრისტიან-კონსერვატიული პარტია"</v>
      </c>
      <c r="B5" s="76"/>
      <c r="C5" s="76"/>
      <c r="D5" s="76"/>
      <c r="E5" s="76"/>
      <c r="F5" s="76"/>
      <c r="G5" s="77"/>
      <c r="H5" s="77"/>
      <c r="I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5" x14ac:dyDescent="0.2">
      <c r="A7" s="261"/>
      <c r="B7" s="261"/>
      <c r="C7" s="261"/>
      <c r="D7" s="261"/>
      <c r="E7" s="261"/>
      <c r="F7" s="261"/>
      <c r="G7" s="74"/>
      <c r="H7" s="74"/>
      <c r="I7" s="74"/>
    </row>
    <row r="8" spans="1:10" ht="45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0" t="s">
        <v>314</v>
      </c>
    </row>
    <row r="9" spans="1:10" ht="15" x14ac:dyDescent="0.2">
      <c r="A9" s="86"/>
      <c r="B9" s="86"/>
      <c r="C9" s="86"/>
      <c r="D9" s="86"/>
      <c r="E9" s="86"/>
      <c r="F9" s="86"/>
      <c r="G9" s="75"/>
      <c r="H9" s="75"/>
      <c r="I9" s="75"/>
    </row>
    <row r="10" spans="1:10" ht="15" x14ac:dyDescent="0.2">
      <c r="A10" s="94">
        <v>1</v>
      </c>
      <c r="B10" s="83" t="s">
        <v>533</v>
      </c>
      <c r="C10" s="83" t="s">
        <v>534</v>
      </c>
      <c r="D10" s="83" t="s">
        <v>537</v>
      </c>
      <c r="E10" s="83" t="s">
        <v>541</v>
      </c>
      <c r="F10" s="94" t="s">
        <v>314</v>
      </c>
      <c r="G10" s="4">
        <v>3125</v>
      </c>
      <c r="H10" s="4">
        <v>3125</v>
      </c>
      <c r="I10" s="4">
        <v>612.5</v>
      </c>
    </row>
    <row r="11" spans="1:10" ht="15" x14ac:dyDescent="0.2">
      <c r="A11" s="94">
        <v>2</v>
      </c>
      <c r="B11" s="83" t="s">
        <v>531</v>
      </c>
      <c r="C11" s="83" t="s">
        <v>532</v>
      </c>
      <c r="D11" s="83" t="s">
        <v>536</v>
      </c>
      <c r="E11" s="83" t="s">
        <v>540</v>
      </c>
      <c r="F11" s="94" t="s">
        <v>314</v>
      </c>
      <c r="G11" s="4">
        <v>3125</v>
      </c>
      <c r="H11" s="4">
        <v>3125</v>
      </c>
      <c r="I11" s="4">
        <v>625</v>
      </c>
    </row>
    <row r="12" spans="1:10" ht="15" x14ac:dyDescent="0.2">
      <c r="A12" s="94">
        <v>3</v>
      </c>
      <c r="B12" s="83" t="s">
        <v>529</v>
      </c>
      <c r="C12" s="83" t="s">
        <v>530</v>
      </c>
      <c r="D12" s="83" t="s">
        <v>535</v>
      </c>
      <c r="E12" s="83" t="s">
        <v>539</v>
      </c>
      <c r="F12" s="94" t="s">
        <v>314</v>
      </c>
      <c r="G12" s="4">
        <v>3125</v>
      </c>
      <c r="H12" s="4">
        <v>3125</v>
      </c>
      <c r="I12" s="4">
        <v>612.5</v>
      </c>
    </row>
    <row r="13" spans="1:10" ht="15" x14ac:dyDescent="0.2">
      <c r="A13" s="94">
        <v>4</v>
      </c>
      <c r="B13" s="83" t="s">
        <v>527</v>
      </c>
      <c r="C13" s="83" t="s">
        <v>528</v>
      </c>
      <c r="D13" s="83" t="s">
        <v>521</v>
      </c>
      <c r="E13" s="83" t="s">
        <v>538</v>
      </c>
      <c r="F13" s="94" t="s">
        <v>314</v>
      </c>
      <c r="G13" s="4">
        <v>20000</v>
      </c>
      <c r="H13" s="4">
        <v>20000</v>
      </c>
      <c r="I13" s="4">
        <v>1000</v>
      </c>
    </row>
    <row r="14" spans="1:10" ht="15" x14ac:dyDescent="0.2">
      <c r="A14" s="83" t="s">
        <v>256</v>
      </c>
      <c r="B14" s="83"/>
      <c r="C14" s="83"/>
      <c r="D14" s="83"/>
      <c r="E14" s="83"/>
      <c r="F14" s="94"/>
      <c r="G14" s="4"/>
      <c r="H14" s="4"/>
      <c r="I14" s="4"/>
    </row>
    <row r="15" spans="1:10" ht="15" x14ac:dyDescent="0.3">
      <c r="A15" s="83"/>
      <c r="B15" s="95"/>
      <c r="C15" s="95"/>
      <c r="D15" s="95"/>
      <c r="E15" s="95"/>
      <c r="F15" s="83" t="s">
        <v>456</v>
      </c>
      <c r="G15" s="82">
        <f>SUM(G10:G14)</f>
        <v>29375</v>
      </c>
      <c r="H15" s="82">
        <f>SUM(H10:H14)</f>
        <v>29375</v>
      </c>
      <c r="I15" s="82">
        <f>SUM(I10:I14)</f>
        <v>2850</v>
      </c>
    </row>
    <row r="16" spans="1:10" ht="15" x14ac:dyDescent="0.3">
      <c r="A16" s="168"/>
      <c r="B16" s="168"/>
      <c r="C16" s="168"/>
      <c r="D16" s="168"/>
      <c r="E16" s="168"/>
      <c r="F16" s="168"/>
      <c r="G16" s="168"/>
      <c r="H16" s="146"/>
      <c r="I16" s="146"/>
    </row>
    <row r="17" spans="1:9" ht="15" x14ac:dyDescent="0.2">
      <c r="A17" s="490" t="s">
        <v>455</v>
      </c>
      <c r="B17" s="490"/>
      <c r="C17" s="490"/>
      <c r="D17" s="490"/>
      <c r="E17" s="490"/>
      <c r="F17" s="490"/>
      <c r="G17" s="490"/>
      <c r="H17" s="490"/>
      <c r="I17" s="490"/>
    </row>
    <row r="18" spans="1:9" x14ac:dyDescent="0.2">
      <c r="A18" s="311"/>
      <c r="B18" s="311"/>
      <c r="C18" s="311"/>
      <c r="D18" s="311"/>
      <c r="E18" s="311"/>
      <c r="F18" s="311"/>
      <c r="G18" s="311"/>
      <c r="H18" s="311"/>
      <c r="I18" s="311"/>
    </row>
    <row r="19" spans="1:9" ht="15" x14ac:dyDescent="0.3">
      <c r="A19" s="151" t="s">
        <v>93</v>
      </c>
      <c r="B19" s="151"/>
      <c r="C19" s="146"/>
      <c r="D19" s="146"/>
      <c r="E19" s="146"/>
      <c r="F19" s="146"/>
      <c r="G19" s="146"/>
      <c r="H19" s="146"/>
      <c r="I19" s="146"/>
    </row>
    <row r="20" spans="1:9" ht="15" x14ac:dyDescent="0.3">
      <c r="A20" s="146"/>
      <c r="B20" s="146"/>
      <c r="C20" s="146"/>
      <c r="D20" s="146"/>
      <c r="E20" s="146"/>
      <c r="F20" s="146"/>
      <c r="G20" s="146"/>
      <c r="H20" s="146"/>
      <c r="I20" s="146"/>
    </row>
    <row r="21" spans="1:9" ht="15" x14ac:dyDescent="0.3">
      <c r="A21" s="146"/>
      <c r="B21" s="146"/>
      <c r="C21" s="146"/>
      <c r="D21" s="146"/>
      <c r="E21" s="150"/>
      <c r="F21" s="150"/>
      <c r="G21" s="150"/>
      <c r="H21" s="146"/>
      <c r="I21" s="146"/>
    </row>
    <row r="22" spans="1:9" ht="15" x14ac:dyDescent="0.3">
      <c r="A22" s="151"/>
      <c r="B22" s="151"/>
      <c r="C22" s="151" t="s">
        <v>349</v>
      </c>
      <c r="D22" s="151"/>
      <c r="E22" s="151"/>
      <c r="F22" s="151"/>
      <c r="G22" s="151"/>
      <c r="H22" s="146"/>
      <c r="I22" s="146"/>
    </row>
    <row r="23" spans="1:9" ht="15" x14ac:dyDescent="0.3">
      <c r="A23" s="146"/>
      <c r="B23" s="146"/>
      <c r="C23" s="146" t="s">
        <v>348</v>
      </c>
      <c r="D23" s="146"/>
      <c r="E23" s="146"/>
      <c r="F23" s="146"/>
      <c r="G23" s="146"/>
      <c r="H23" s="146"/>
      <c r="I23" s="146"/>
    </row>
    <row r="24" spans="1:9" x14ac:dyDescent="0.2">
      <c r="A24" s="153"/>
      <c r="B24" s="153"/>
      <c r="C24" s="153" t="s">
        <v>123</v>
      </c>
      <c r="D24" s="153"/>
      <c r="E24" s="153"/>
      <c r="F24" s="153"/>
      <c r="G24" s="153"/>
    </row>
  </sheetData>
  <mergeCells count="4">
    <mergeCell ref="I1:J1"/>
    <mergeCell ref="I2:J2"/>
    <mergeCell ref="A17:I17"/>
    <mergeCell ref="A1:H1"/>
  </mergeCells>
  <printOptions gridLines="1"/>
  <pageMargins left="0.25" right="0.25" top="0.75" bottom="0.75" header="0.3" footer="0.3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4"/>
  <sheetViews>
    <sheetView view="pageBreakPreview" zoomScale="80" zoomScaleNormal="100" zoomScaleSheetLayoutView="80" workbookViewId="0">
      <selection activeCell="G22" sqref="G22"/>
    </sheetView>
  </sheetViews>
  <sheetFormatPr defaultColWidth="8.85546875" defaultRowHeight="12.75" x14ac:dyDescent="0.2"/>
  <cols>
    <col min="1" max="1" width="5" style="270" customWidth="1"/>
    <col min="2" max="2" width="17.7109375" style="270" customWidth="1"/>
    <col min="3" max="3" width="18.42578125" style="270" customWidth="1"/>
    <col min="4" max="4" width="18.5703125" style="270" customWidth="1"/>
    <col min="5" max="5" width="16.140625" style="270" customWidth="1"/>
    <col min="6" max="6" width="15.140625" style="270" customWidth="1"/>
    <col min="7" max="7" width="15" style="270" customWidth="1"/>
    <col min="8" max="8" width="14.28515625" style="270" customWidth="1"/>
    <col min="9" max="16384" width="8.85546875" style="270"/>
  </cols>
  <sheetData>
    <row r="1" spans="1:9" ht="15" x14ac:dyDescent="0.3">
      <c r="A1" s="71" t="s">
        <v>327</v>
      </c>
      <c r="B1" s="73"/>
      <c r="C1" s="73"/>
      <c r="D1" s="73"/>
      <c r="E1" s="73"/>
      <c r="F1" s="73"/>
      <c r="G1" s="481" t="s">
        <v>94</v>
      </c>
      <c r="H1" s="481"/>
      <c r="I1" s="266"/>
    </row>
    <row r="2" spans="1:9" ht="15" x14ac:dyDescent="0.3">
      <c r="A2" s="72" t="s">
        <v>124</v>
      </c>
      <c r="B2" s="73"/>
      <c r="C2" s="73"/>
      <c r="D2" s="73"/>
      <c r="E2" s="73"/>
      <c r="F2" s="73"/>
      <c r="G2" s="479" t="str">
        <f>'ფორმა N1'!M2</f>
        <v>01/01/2023-31/12/2023</v>
      </c>
      <c r="H2" s="479"/>
      <c r="I2" s="72"/>
    </row>
    <row r="3" spans="1:9" ht="15" x14ac:dyDescent="0.3">
      <c r="A3" s="72"/>
      <c r="B3" s="72"/>
      <c r="C3" s="72"/>
      <c r="D3" s="72"/>
      <c r="E3" s="72"/>
      <c r="F3" s="72"/>
      <c r="G3" s="266"/>
      <c r="H3" s="266"/>
      <c r="I3" s="266"/>
    </row>
    <row r="4" spans="1:9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9" ht="15" x14ac:dyDescent="0.3">
      <c r="A5" s="76" t="str">
        <f>'ფორმა N1'!D4</f>
        <v>მპგ "საქართველოს ქრისტიან-კონსერვატიული პარტია"</v>
      </c>
      <c r="B5" s="76"/>
      <c r="C5" s="76"/>
      <c r="D5" s="76"/>
      <c r="E5" s="76"/>
      <c r="F5" s="76"/>
      <c r="G5" s="77"/>
      <c r="H5" s="77"/>
      <c r="I5" s="266"/>
    </row>
    <row r="6" spans="1:9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5" x14ac:dyDescent="0.3">
      <c r="A7" s="261"/>
      <c r="B7" s="261"/>
      <c r="C7" s="261"/>
      <c r="D7" s="261"/>
      <c r="E7" s="261"/>
      <c r="F7" s="261"/>
      <c r="G7" s="74"/>
      <c r="H7" s="74"/>
      <c r="I7" s="72"/>
    </row>
    <row r="8" spans="1:9" ht="15" x14ac:dyDescent="0.2">
      <c r="A8" s="495" t="s">
        <v>64</v>
      </c>
      <c r="B8" s="497" t="s">
        <v>309</v>
      </c>
      <c r="C8" s="499" t="s">
        <v>310</v>
      </c>
      <c r="D8" s="499" t="s">
        <v>209</v>
      </c>
      <c r="E8" s="492" t="s">
        <v>413</v>
      </c>
      <c r="F8" s="493"/>
      <c r="G8" s="494"/>
      <c r="H8" s="492" t="s">
        <v>445</v>
      </c>
      <c r="I8" s="494"/>
    </row>
    <row r="9" spans="1:9" ht="25.5" x14ac:dyDescent="0.2">
      <c r="A9" s="496"/>
      <c r="B9" s="498"/>
      <c r="C9" s="500"/>
      <c r="D9" s="500"/>
      <c r="E9" s="366" t="s">
        <v>442</v>
      </c>
      <c r="F9" s="366" t="s">
        <v>443</v>
      </c>
      <c r="G9" s="366" t="s">
        <v>444</v>
      </c>
      <c r="H9" s="367" t="s">
        <v>446</v>
      </c>
      <c r="I9" s="367" t="s">
        <v>447</v>
      </c>
    </row>
    <row r="10" spans="1:9" ht="15" x14ac:dyDescent="0.2">
      <c r="A10" s="217"/>
      <c r="B10" s="218"/>
      <c r="C10" s="94"/>
      <c r="D10" s="94"/>
      <c r="E10" s="94"/>
      <c r="F10" s="94"/>
      <c r="G10" s="94"/>
      <c r="H10" s="4"/>
      <c r="I10" s="4"/>
    </row>
    <row r="11" spans="1:9" ht="15" x14ac:dyDescent="0.2">
      <c r="A11" s="217"/>
      <c r="B11" s="218"/>
      <c r="C11" s="94"/>
      <c r="D11" s="94"/>
      <c r="E11" s="94"/>
      <c r="F11" s="94"/>
      <c r="G11" s="94"/>
      <c r="H11" s="4"/>
      <c r="I11" s="4"/>
    </row>
    <row r="12" spans="1:9" ht="15" x14ac:dyDescent="0.2">
      <c r="A12" s="217"/>
      <c r="B12" s="218"/>
      <c r="C12" s="83"/>
      <c r="D12" s="83"/>
      <c r="E12" s="83"/>
      <c r="F12" s="83"/>
      <c r="G12" s="83"/>
      <c r="H12" s="4"/>
      <c r="I12" s="4"/>
    </row>
    <row r="13" spans="1:9" ht="15" x14ac:dyDescent="0.2">
      <c r="A13" s="217"/>
      <c r="B13" s="218"/>
      <c r="C13" s="83"/>
      <c r="D13" s="83"/>
      <c r="E13" s="83"/>
      <c r="F13" s="83"/>
      <c r="G13" s="83"/>
      <c r="H13" s="4"/>
      <c r="I13" s="4"/>
    </row>
    <row r="14" spans="1:9" ht="15" x14ac:dyDescent="0.2">
      <c r="A14" s="217"/>
      <c r="B14" s="218"/>
      <c r="C14" s="83"/>
      <c r="D14" s="83"/>
      <c r="E14" s="83"/>
      <c r="F14" s="83"/>
      <c r="G14" s="83"/>
      <c r="H14" s="4"/>
      <c r="I14" s="4"/>
    </row>
    <row r="15" spans="1:9" ht="15" x14ac:dyDescent="0.2">
      <c r="A15" s="217"/>
      <c r="B15" s="218"/>
      <c r="C15" s="83"/>
      <c r="D15" s="83"/>
      <c r="E15" s="83"/>
      <c r="F15" s="83"/>
      <c r="G15" s="83"/>
      <c r="H15" s="4"/>
      <c r="I15" s="4"/>
    </row>
    <row r="16" spans="1:9" ht="15" x14ac:dyDescent="0.2">
      <c r="A16" s="217"/>
      <c r="B16" s="218"/>
      <c r="C16" s="83"/>
      <c r="D16" s="83"/>
      <c r="E16" s="83"/>
      <c r="F16" s="83"/>
      <c r="G16" s="83"/>
      <c r="H16" s="4"/>
      <c r="I16" s="4"/>
    </row>
    <row r="17" spans="1:9" ht="15" x14ac:dyDescent="0.2">
      <c r="A17" s="217"/>
      <c r="B17" s="218"/>
      <c r="C17" s="83"/>
      <c r="D17" s="83"/>
      <c r="E17" s="83"/>
      <c r="F17" s="83"/>
      <c r="G17" s="83"/>
      <c r="H17" s="4"/>
      <c r="I17" s="4"/>
    </row>
    <row r="18" spans="1:9" ht="15" x14ac:dyDescent="0.2">
      <c r="A18" s="217"/>
      <c r="B18" s="218"/>
      <c r="C18" s="83"/>
      <c r="D18" s="83"/>
      <c r="E18" s="83"/>
      <c r="F18" s="83"/>
      <c r="G18" s="83"/>
      <c r="H18" s="4"/>
      <c r="I18" s="4"/>
    </row>
    <row r="19" spans="1:9" ht="15" x14ac:dyDescent="0.2">
      <c r="A19" s="217"/>
      <c r="B19" s="218"/>
      <c r="C19" s="83"/>
      <c r="D19" s="83"/>
      <c r="E19" s="83"/>
      <c r="F19" s="83"/>
      <c r="G19" s="83"/>
      <c r="H19" s="4"/>
      <c r="I19" s="4"/>
    </row>
    <row r="20" spans="1:9" ht="15" x14ac:dyDescent="0.2">
      <c r="A20" s="217"/>
      <c r="B20" s="218"/>
      <c r="C20" s="83"/>
      <c r="D20" s="83"/>
      <c r="E20" s="83"/>
      <c r="F20" s="83"/>
      <c r="G20" s="83"/>
      <c r="H20" s="4"/>
      <c r="I20" s="4"/>
    </row>
    <row r="21" spans="1:9" ht="15" x14ac:dyDescent="0.2">
      <c r="A21" s="217"/>
      <c r="B21" s="218"/>
      <c r="C21" s="83"/>
      <c r="D21" s="83"/>
      <c r="E21" s="83"/>
      <c r="F21" s="83"/>
      <c r="G21" s="83"/>
      <c r="H21" s="4"/>
      <c r="I21" s="4"/>
    </row>
    <row r="22" spans="1:9" ht="15" x14ac:dyDescent="0.2">
      <c r="A22" s="217"/>
      <c r="B22" s="218"/>
      <c r="C22" s="83"/>
      <c r="D22" s="83"/>
      <c r="E22" s="83"/>
      <c r="F22" s="83"/>
      <c r="G22" s="83"/>
      <c r="H22" s="4"/>
      <c r="I22" s="4"/>
    </row>
    <row r="23" spans="1:9" ht="15" x14ac:dyDescent="0.2">
      <c r="A23" s="217"/>
      <c r="B23" s="218"/>
      <c r="C23" s="83"/>
      <c r="D23" s="83"/>
      <c r="E23" s="83"/>
      <c r="F23" s="83"/>
      <c r="G23" s="83"/>
      <c r="H23" s="4"/>
      <c r="I23" s="4"/>
    </row>
    <row r="24" spans="1:9" ht="15" x14ac:dyDescent="0.2">
      <c r="A24" s="217"/>
      <c r="B24" s="218"/>
      <c r="C24" s="83"/>
      <c r="D24" s="83"/>
      <c r="E24" s="83"/>
      <c r="F24" s="83"/>
      <c r="G24" s="83"/>
      <c r="H24" s="4"/>
      <c r="I24" s="4"/>
    </row>
    <row r="25" spans="1:9" ht="15" x14ac:dyDescent="0.2">
      <c r="A25" s="217"/>
      <c r="B25" s="218"/>
      <c r="C25" s="83"/>
      <c r="D25" s="83"/>
      <c r="E25" s="83"/>
      <c r="F25" s="83"/>
      <c r="G25" s="83"/>
      <c r="H25" s="4"/>
      <c r="I25" s="4"/>
    </row>
    <row r="26" spans="1:9" ht="15" x14ac:dyDescent="0.2">
      <c r="A26" s="217"/>
      <c r="B26" s="218"/>
      <c r="C26" s="83"/>
      <c r="D26" s="83"/>
      <c r="E26" s="83"/>
      <c r="F26" s="83"/>
      <c r="G26" s="83"/>
      <c r="H26" s="4"/>
      <c r="I26" s="4"/>
    </row>
    <row r="27" spans="1:9" ht="15" x14ac:dyDescent="0.2">
      <c r="A27" s="217"/>
      <c r="B27" s="218"/>
      <c r="C27" s="83"/>
      <c r="D27" s="83"/>
      <c r="E27" s="83"/>
      <c r="F27" s="83"/>
      <c r="G27" s="83"/>
      <c r="H27" s="4"/>
      <c r="I27" s="4"/>
    </row>
    <row r="28" spans="1:9" ht="15" x14ac:dyDescent="0.2">
      <c r="A28" s="217"/>
      <c r="B28" s="218"/>
      <c r="C28" s="83"/>
      <c r="D28" s="83"/>
      <c r="E28" s="83"/>
      <c r="F28" s="83"/>
      <c r="G28" s="83"/>
      <c r="H28" s="4"/>
      <c r="I28" s="4"/>
    </row>
    <row r="29" spans="1:9" ht="15" x14ac:dyDescent="0.2">
      <c r="A29" s="217"/>
      <c r="B29" s="218"/>
      <c r="C29" s="83"/>
      <c r="D29" s="83"/>
      <c r="E29" s="83"/>
      <c r="F29" s="83"/>
      <c r="G29" s="83"/>
      <c r="H29" s="4"/>
      <c r="I29" s="4"/>
    </row>
    <row r="30" spans="1:9" ht="15" x14ac:dyDescent="0.2">
      <c r="A30" s="217"/>
      <c r="B30" s="218"/>
      <c r="C30" s="83"/>
      <c r="D30" s="83"/>
      <c r="E30" s="83"/>
      <c r="F30" s="83"/>
      <c r="G30" s="83"/>
      <c r="H30" s="4"/>
      <c r="I30" s="4"/>
    </row>
    <row r="31" spans="1:9" ht="15" x14ac:dyDescent="0.2">
      <c r="A31" s="217"/>
      <c r="B31" s="218"/>
      <c r="C31" s="83"/>
      <c r="D31" s="83"/>
      <c r="E31" s="83"/>
      <c r="F31" s="83"/>
      <c r="G31" s="83"/>
      <c r="H31" s="4"/>
      <c r="I31" s="4"/>
    </row>
    <row r="32" spans="1:9" ht="15" x14ac:dyDescent="0.2">
      <c r="A32" s="217"/>
      <c r="B32" s="218"/>
      <c r="C32" s="83"/>
      <c r="D32" s="83"/>
      <c r="E32" s="83"/>
      <c r="F32" s="83"/>
      <c r="G32" s="83"/>
      <c r="H32" s="4"/>
      <c r="I32" s="4"/>
    </row>
    <row r="33" spans="1:9" ht="15" x14ac:dyDescent="0.2">
      <c r="A33" s="217"/>
      <c r="B33" s="218"/>
      <c r="C33" s="83"/>
      <c r="D33" s="83"/>
      <c r="E33" s="83"/>
      <c r="F33" s="83"/>
      <c r="G33" s="83"/>
      <c r="H33" s="4"/>
      <c r="I33" s="4"/>
    </row>
    <row r="34" spans="1:9" ht="15" x14ac:dyDescent="0.2">
      <c r="A34" s="217"/>
      <c r="B34" s="218"/>
      <c r="C34" s="83"/>
      <c r="D34" s="83"/>
      <c r="E34" s="83"/>
      <c r="F34" s="83"/>
      <c r="G34" s="83"/>
      <c r="H34" s="4"/>
      <c r="I34" s="4"/>
    </row>
    <row r="35" spans="1:9" ht="15" x14ac:dyDescent="0.3">
      <c r="A35" s="217"/>
      <c r="B35" s="219"/>
      <c r="C35" s="95"/>
      <c r="D35" s="95"/>
      <c r="E35" s="95"/>
      <c r="F35" s="95"/>
      <c r="G35" s="95" t="s">
        <v>313</v>
      </c>
      <c r="H35" s="82">
        <f>SUM(H10:H34)</f>
        <v>0</v>
      </c>
      <c r="I35" s="82">
        <f>SUM(I10:I34)</f>
        <v>0</v>
      </c>
    </row>
    <row r="36" spans="1:9" ht="15" x14ac:dyDescent="0.3">
      <c r="A36" s="168"/>
      <c r="B36" s="168"/>
      <c r="C36" s="168"/>
      <c r="D36" s="168"/>
      <c r="E36" s="168"/>
      <c r="F36" s="168"/>
      <c r="G36" s="146"/>
      <c r="H36" s="146"/>
      <c r="I36" s="300"/>
    </row>
    <row r="37" spans="1:9" ht="15" x14ac:dyDescent="0.2">
      <c r="A37" s="490" t="s">
        <v>504</v>
      </c>
      <c r="B37" s="490"/>
      <c r="C37" s="490"/>
      <c r="D37" s="490"/>
      <c r="E37" s="490"/>
      <c r="F37" s="490"/>
      <c r="G37" s="490"/>
      <c r="H37" s="490"/>
      <c r="I37" s="490"/>
    </row>
    <row r="38" spans="1:9" ht="15" x14ac:dyDescent="0.3">
      <c r="A38" s="262"/>
      <c r="B38" s="146"/>
      <c r="C38" s="146"/>
      <c r="D38" s="146"/>
      <c r="E38" s="146"/>
      <c r="G38" s="146"/>
      <c r="H38" s="146"/>
      <c r="I38" s="300"/>
    </row>
    <row r="39" spans="1:9" ht="15" x14ac:dyDescent="0.3">
      <c r="A39" s="151" t="s">
        <v>93</v>
      </c>
      <c r="B39" s="146"/>
      <c r="C39" s="146"/>
      <c r="D39" s="146"/>
      <c r="E39" s="146"/>
      <c r="F39" s="146"/>
      <c r="G39" s="146"/>
      <c r="H39" s="146"/>
      <c r="I39" s="300"/>
    </row>
    <row r="40" spans="1:9" ht="15" x14ac:dyDescent="0.3">
      <c r="A40" s="146"/>
      <c r="B40" s="146"/>
      <c r="C40" s="146"/>
      <c r="D40" s="146"/>
      <c r="E40" s="146"/>
      <c r="F40" s="146"/>
      <c r="G40" s="146"/>
      <c r="H40" s="146"/>
      <c r="I40" s="300"/>
    </row>
    <row r="41" spans="1:9" ht="15" x14ac:dyDescent="0.3">
      <c r="A41" s="146"/>
      <c r="B41" s="146"/>
      <c r="C41" s="146"/>
      <c r="D41" s="146"/>
      <c r="E41" s="146"/>
      <c r="F41" s="146"/>
      <c r="G41" s="146"/>
      <c r="H41" s="152"/>
      <c r="I41" s="300"/>
    </row>
    <row r="42" spans="1:9" ht="15" x14ac:dyDescent="0.3">
      <c r="A42" s="151"/>
      <c r="B42" s="151" t="s">
        <v>251</v>
      </c>
      <c r="C42" s="151"/>
      <c r="D42" s="151"/>
      <c r="E42" s="151"/>
      <c r="F42" s="151"/>
      <c r="G42" s="146"/>
      <c r="H42" s="152"/>
      <c r="I42" s="300"/>
    </row>
    <row r="43" spans="1:9" ht="15" x14ac:dyDescent="0.3">
      <c r="A43" s="146"/>
      <c r="B43" s="146" t="s">
        <v>250</v>
      </c>
      <c r="C43" s="146"/>
      <c r="D43" s="146"/>
      <c r="E43" s="146"/>
      <c r="F43" s="146"/>
      <c r="G43" s="146"/>
      <c r="H43" s="152"/>
      <c r="I43" s="300"/>
    </row>
    <row r="44" spans="1:9" x14ac:dyDescent="0.2">
      <c r="A44" s="153"/>
      <c r="B44" s="153" t="s">
        <v>123</v>
      </c>
      <c r="C44" s="153"/>
      <c r="D44" s="153"/>
      <c r="E44" s="153"/>
      <c r="F44" s="153"/>
      <c r="G44" s="170"/>
      <c r="H44" s="170"/>
      <c r="I44" s="170"/>
    </row>
  </sheetData>
  <mergeCells count="9">
    <mergeCell ref="A37:I37"/>
    <mergeCell ref="G1:H1"/>
    <mergeCell ref="G2:H2"/>
    <mergeCell ref="E8:G8"/>
    <mergeCell ref="H8:I8"/>
    <mergeCell ref="A8:A9"/>
    <mergeCell ref="B8:B9"/>
    <mergeCell ref="C8:C9"/>
    <mergeCell ref="D8:D9"/>
  </mergeCells>
  <printOptions gridLines="1"/>
  <pageMargins left="0.25" right="0.25" top="0.75" bottom="0.75" header="0.3" footer="0.3"/>
  <pageSetup paperSize="9" scale="7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6"/>
  <sheetViews>
    <sheetView view="pageBreakPreview" zoomScale="80" zoomScaleNormal="100" zoomScaleSheetLayoutView="80" workbookViewId="0">
      <selection activeCell="M40" sqref="M40"/>
    </sheetView>
  </sheetViews>
  <sheetFormatPr defaultColWidth="9.140625" defaultRowHeight="12.75" x14ac:dyDescent="0.2"/>
  <cols>
    <col min="1" max="1" width="5.42578125" style="170" customWidth="1"/>
    <col min="2" max="2" width="13.140625" style="170" customWidth="1"/>
    <col min="3" max="3" width="15.140625" style="170" customWidth="1"/>
    <col min="4" max="4" width="18" style="170" customWidth="1"/>
    <col min="5" max="5" width="20.5703125" style="170" customWidth="1"/>
    <col min="6" max="6" width="21.28515625" style="170" customWidth="1"/>
    <col min="7" max="7" width="15.140625" style="170" customWidth="1"/>
    <col min="8" max="8" width="15.5703125" style="170" customWidth="1"/>
    <col min="9" max="9" width="13.42578125" style="170" customWidth="1"/>
    <col min="10" max="10" width="0" style="170" hidden="1" customWidth="1"/>
    <col min="11" max="16384" width="9.140625" style="170"/>
  </cols>
  <sheetData>
    <row r="1" spans="1:10" ht="15" x14ac:dyDescent="0.3">
      <c r="A1" s="501" t="s">
        <v>503</v>
      </c>
      <c r="B1" s="501"/>
      <c r="C1" s="501"/>
      <c r="D1" s="501"/>
      <c r="E1" s="501"/>
      <c r="F1" s="501"/>
      <c r="G1" s="481" t="s">
        <v>94</v>
      </c>
      <c r="H1" s="481"/>
    </row>
    <row r="2" spans="1:10" ht="15" x14ac:dyDescent="0.3">
      <c r="A2" s="72" t="s">
        <v>124</v>
      </c>
      <c r="B2" s="71"/>
      <c r="C2" s="73"/>
      <c r="D2" s="73"/>
      <c r="E2" s="73"/>
      <c r="F2" s="73"/>
      <c r="G2" s="479" t="str">
        <f>'ფორმა N1'!M2</f>
        <v>01/01/2023-31/12/2023</v>
      </c>
      <c r="H2" s="479"/>
    </row>
    <row r="3" spans="1:10" ht="15" x14ac:dyDescent="0.3">
      <c r="A3" s="72"/>
      <c r="B3" s="72"/>
      <c r="C3" s="72"/>
      <c r="D3" s="72"/>
      <c r="E3" s="72"/>
      <c r="F3" s="72"/>
      <c r="G3" s="266"/>
      <c r="H3" s="266"/>
    </row>
    <row r="4" spans="1:10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</row>
    <row r="5" spans="1:10" ht="15" x14ac:dyDescent="0.3">
      <c r="A5" s="76" t="str">
        <f>'ფორმა N1'!D4</f>
        <v>მპგ "საქართველოს ქრისტიან-კონსერვატიული პარტია"</v>
      </c>
      <c r="B5" s="76"/>
      <c r="C5" s="76"/>
      <c r="D5" s="76"/>
      <c r="E5" s="76"/>
      <c r="F5" s="76"/>
      <c r="G5" s="77"/>
      <c r="H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</row>
    <row r="7" spans="1:10" ht="15" x14ac:dyDescent="0.2">
      <c r="A7" s="261"/>
      <c r="B7" s="261"/>
      <c r="C7" s="261"/>
      <c r="D7" s="261"/>
      <c r="E7" s="261"/>
      <c r="F7" s="261"/>
      <c r="G7" s="74"/>
      <c r="H7" s="74"/>
    </row>
    <row r="8" spans="1:10" ht="30" x14ac:dyDescent="0.2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0" t="s">
        <v>314</v>
      </c>
    </row>
    <row r="9" spans="1:10" ht="15" x14ac:dyDescent="0.2">
      <c r="A9" s="94"/>
      <c r="B9" s="94"/>
      <c r="C9" s="94"/>
      <c r="D9" s="94"/>
      <c r="E9" s="94"/>
      <c r="F9" s="94"/>
      <c r="G9" s="4"/>
      <c r="H9" s="4"/>
      <c r="J9" s="170" t="s">
        <v>0</v>
      </c>
    </row>
    <row r="10" spans="1:10" ht="15" x14ac:dyDescent="0.2">
      <c r="A10" s="94"/>
      <c r="B10" s="94"/>
      <c r="C10" s="94"/>
      <c r="D10" s="94"/>
      <c r="E10" s="94"/>
      <c r="F10" s="94"/>
      <c r="G10" s="4"/>
      <c r="H10" s="4"/>
    </row>
    <row r="11" spans="1:10" ht="15" x14ac:dyDescent="0.2">
      <c r="A11" s="83"/>
      <c r="B11" s="83"/>
      <c r="C11" s="83"/>
      <c r="D11" s="83"/>
      <c r="E11" s="83"/>
      <c r="F11" s="83"/>
      <c r="G11" s="4"/>
      <c r="H11" s="4"/>
    </row>
    <row r="12" spans="1:10" ht="15" x14ac:dyDescent="0.2">
      <c r="A12" s="83"/>
      <c r="B12" s="83"/>
      <c r="C12" s="83"/>
      <c r="D12" s="83"/>
      <c r="E12" s="83"/>
      <c r="F12" s="83"/>
      <c r="G12" s="4"/>
      <c r="H12" s="4"/>
    </row>
    <row r="13" spans="1:10" ht="15" x14ac:dyDescent="0.2">
      <c r="A13" s="83"/>
      <c r="B13" s="83"/>
      <c r="C13" s="83"/>
      <c r="D13" s="83"/>
      <c r="E13" s="83"/>
      <c r="F13" s="83"/>
      <c r="G13" s="4"/>
      <c r="H13" s="4"/>
    </row>
    <row r="14" spans="1:10" ht="15" x14ac:dyDescent="0.2">
      <c r="A14" s="83"/>
      <c r="B14" s="83"/>
      <c r="C14" s="83"/>
      <c r="D14" s="83"/>
      <c r="E14" s="83"/>
      <c r="F14" s="83"/>
      <c r="G14" s="4"/>
      <c r="H14" s="4"/>
    </row>
    <row r="15" spans="1:10" ht="15" x14ac:dyDescent="0.2">
      <c r="A15" s="83"/>
      <c r="B15" s="83"/>
      <c r="C15" s="83"/>
      <c r="D15" s="83"/>
      <c r="E15" s="83"/>
      <c r="F15" s="83"/>
      <c r="G15" s="4"/>
      <c r="H15" s="4"/>
    </row>
    <row r="16" spans="1:10" ht="15" x14ac:dyDescent="0.2">
      <c r="A16" s="83"/>
      <c r="B16" s="83"/>
      <c r="C16" s="83"/>
      <c r="D16" s="83"/>
      <c r="E16" s="83"/>
      <c r="F16" s="83"/>
      <c r="G16" s="4"/>
      <c r="H16" s="4"/>
    </row>
    <row r="17" spans="1:8" ht="15" x14ac:dyDescent="0.2">
      <c r="A17" s="83"/>
      <c r="B17" s="83"/>
      <c r="C17" s="83"/>
      <c r="D17" s="83"/>
      <c r="E17" s="83"/>
      <c r="F17" s="83"/>
      <c r="G17" s="4"/>
      <c r="H17" s="4"/>
    </row>
    <row r="18" spans="1:8" ht="15" x14ac:dyDescent="0.2">
      <c r="A18" s="83"/>
      <c r="B18" s="83"/>
      <c r="C18" s="83"/>
      <c r="D18" s="83"/>
      <c r="E18" s="83"/>
      <c r="F18" s="83"/>
      <c r="G18" s="4"/>
      <c r="H18" s="4"/>
    </row>
    <row r="19" spans="1:8" ht="15" x14ac:dyDescent="0.2">
      <c r="A19" s="83"/>
      <c r="B19" s="83"/>
      <c r="C19" s="83"/>
      <c r="D19" s="83"/>
      <c r="E19" s="83"/>
      <c r="F19" s="83"/>
      <c r="G19" s="4"/>
      <c r="H19" s="4"/>
    </row>
    <row r="20" spans="1:8" ht="15" x14ac:dyDescent="0.2">
      <c r="A20" s="83"/>
      <c r="B20" s="83"/>
      <c r="C20" s="83"/>
      <c r="D20" s="83"/>
      <c r="E20" s="83"/>
      <c r="F20" s="83"/>
      <c r="G20" s="4"/>
      <c r="H20" s="4"/>
    </row>
    <row r="21" spans="1:8" ht="15" x14ac:dyDescent="0.2">
      <c r="A21" s="83"/>
      <c r="B21" s="83"/>
      <c r="C21" s="83"/>
      <c r="D21" s="83"/>
      <c r="E21" s="83"/>
      <c r="F21" s="83"/>
      <c r="G21" s="4"/>
      <c r="H21" s="4"/>
    </row>
    <row r="22" spans="1:8" ht="15" x14ac:dyDescent="0.2">
      <c r="A22" s="83"/>
      <c r="B22" s="83"/>
      <c r="C22" s="83"/>
      <c r="D22" s="83"/>
      <c r="E22" s="83"/>
      <c r="F22" s="83"/>
      <c r="G22" s="4"/>
      <c r="H22" s="4"/>
    </row>
    <row r="23" spans="1:8" ht="15" x14ac:dyDescent="0.2">
      <c r="A23" s="83"/>
      <c r="B23" s="83"/>
      <c r="C23" s="83"/>
      <c r="D23" s="83"/>
      <c r="E23" s="83"/>
      <c r="F23" s="83"/>
      <c r="G23" s="4"/>
      <c r="H23" s="4"/>
    </row>
    <row r="24" spans="1:8" ht="15" x14ac:dyDescent="0.2">
      <c r="A24" s="83"/>
      <c r="B24" s="83"/>
      <c r="C24" s="83"/>
      <c r="D24" s="83"/>
      <c r="E24" s="83"/>
      <c r="F24" s="83"/>
      <c r="G24" s="4"/>
      <c r="H24" s="4"/>
    </row>
    <row r="25" spans="1:8" ht="15" x14ac:dyDescent="0.2">
      <c r="A25" s="83"/>
      <c r="B25" s="83"/>
      <c r="C25" s="83"/>
      <c r="D25" s="83"/>
      <c r="E25" s="83"/>
      <c r="F25" s="83"/>
      <c r="G25" s="4"/>
      <c r="H25" s="4"/>
    </row>
    <row r="26" spans="1:8" ht="15" x14ac:dyDescent="0.2">
      <c r="A26" s="83"/>
      <c r="B26" s="83"/>
      <c r="C26" s="83"/>
      <c r="D26" s="83"/>
      <c r="E26" s="83"/>
      <c r="F26" s="83"/>
      <c r="G26" s="4"/>
      <c r="H26" s="4"/>
    </row>
    <row r="27" spans="1:8" ht="15" x14ac:dyDescent="0.2">
      <c r="A27" s="83"/>
      <c r="B27" s="83"/>
      <c r="C27" s="83"/>
      <c r="D27" s="83"/>
      <c r="E27" s="83"/>
      <c r="F27" s="83"/>
      <c r="G27" s="4"/>
      <c r="H27" s="4"/>
    </row>
    <row r="28" spans="1:8" ht="15" x14ac:dyDescent="0.2">
      <c r="A28" s="83"/>
      <c r="B28" s="83"/>
      <c r="C28" s="83"/>
      <c r="D28" s="83"/>
      <c r="E28" s="83"/>
      <c r="F28" s="83"/>
      <c r="G28" s="4"/>
      <c r="H28" s="4"/>
    </row>
    <row r="29" spans="1:8" ht="15" x14ac:dyDescent="0.2">
      <c r="A29" s="83"/>
      <c r="B29" s="83"/>
      <c r="C29" s="83"/>
      <c r="D29" s="83"/>
      <c r="E29" s="83"/>
      <c r="F29" s="83"/>
      <c r="G29" s="4"/>
      <c r="H29" s="4"/>
    </row>
    <row r="30" spans="1:8" ht="15" x14ac:dyDescent="0.2">
      <c r="A30" s="83"/>
      <c r="B30" s="83"/>
      <c r="C30" s="83"/>
      <c r="D30" s="83"/>
      <c r="E30" s="83"/>
      <c r="F30" s="83"/>
      <c r="G30" s="4"/>
      <c r="H30" s="4"/>
    </row>
    <row r="31" spans="1:8" ht="15" x14ac:dyDescent="0.2">
      <c r="A31" s="83"/>
      <c r="B31" s="83"/>
      <c r="C31" s="83"/>
      <c r="D31" s="83"/>
      <c r="E31" s="83"/>
      <c r="F31" s="83"/>
      <c r="G31" s="4"/>
      <c r="H31" s="4"/>
    </row>
    <row r="32" spans="1:8" ht="15" x14ac:dyDescent="0.2">
      <c r="A32" s="83"/>
      <c r="B32" s="83"/>
      <c r="C32" s="83"/>
      <c r="D32" s="83"/>
      <c r="E32" s="83"/>
      <c r="F32" s="83"/>
      <c r="G32" s="4"/>
      <c r="H32" s="4"/>
    </row>
    <row r="33" spans="1:9" ht="15" x14ac:dyDescent="0.2">
      <c r="A33" s="83"/>
      <c r="B33" s="83"/>
      <c r="C33" s="83"/>
      <c r="D33" s="83"/>
      <c r="E33" s="83"/>
      <c r="F33" s="83"/>
      <c r="G33" s="4"/>
      <c r="H33" s="4"/>
    </row>
    <row r="34" spans="1:9" ht="15" x14ac:dyDescent="0.3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5" x14ac:dyDescent="0.3">
      <c r="A35" s="168"/>
      <c r="B35" s="168"/>
      <c r="C35" s="168"/>
      <c r="D35" s="168"/>
      <c r="E35" s="168"/>
      <c r="F35" s="168"/>
      <c r="G35" s="168"/>
      <c r="H35" s="146"/>
      <c r="I35" s="146"/>
    </row>
    <row r="36" spans="1:9" ht="15" x14ac:dyDescent="0.3">
      <c r="A36" s="502" t="s">
        <v>461</v>
      </c>
      <c r="B36" s="502"/>
      <c r="C36" s="502"/>
      <c r="D36" s="502"/>
      <c r="E36" s="502"/>
      <c r="F36" s="502"/>
      <c r="G36" s="502"/>
      <c r="H36" s="502"/>
      <c r="I36" s="146"/>
    </row>
    <row r="37" spans="1:9" ht="15" x14ac:dyDescent="0.3">
      <c r="A37" s="262"/>
      <c r="B37" s="262"/>
      <c r="C37" s="168"/>
      <c r="D37" s="168"/>
      <c r="E37" s="168"/>
      <c r="F37" s="168"/>
      <c r="G37" s="168"/>
      <c r="H37" s="146"/>
      <c r="I37" s="146"/>
    </row>
    <row r="38" spans="1:9" ht="15" x14ac:dyDescent="0.3">
      <c r="A38" s="262"/>
      <c r="B38" s="262"/>
      <c r="C38" s="146"/>
      <c r="D38" s="146"/>
      <c r="E38" s="146"/>
      <c r="F38" s="146"/>
      <c r="G38" s="146"/>
      <c r="H38" s="146"/>
      <c r="I38" s="146"/>
    </row>
    <row r="39" spans="1:9" ht="15" x14ac:dyDescent="0.3">
      <c r="A39" s="262"/>
      <c r="B39" s="262"/>
      <c r="C39" s="146"/>
      <c r="D39" s="146"/>
      <c r="E39" s="146"/>
      <c r="F39" s="146"/>
      <c r="G39" s="146"/>
      <c r="H39" s="146"/>
      <c r="I39" s="146"/>
    </row>
    <row r="40" spans="1:9" x14ac:dyDescent="0.2">
      <c r="A40" s="311"/>
      <c r="B40" s="311"/>
      <c r="C40" s="311"/>
      <c r="D40" s="311"/>
      <c r="E40" s="311"/>
      <c r="F40" s="311"/>
      <c r="G40" s="311"/>
      <c r="H40" s="311"/>
      <c r="I40" s="311"/>
    </row>
    <row r="41" spans="1:9" ht="15" x14ac:dyDescent="0.3">
      <c r="A41" s="151" t="s">
        <v>93</v>
      </c>
      <c r="B41" s="151"/>
      <c r="C41" s="146"/>
      <c r="D41" s="146"/>
      <c r="E41" s="146"/>
      <c r="F41" s="146"/>
      <c r="G41" s="146"/>
      <c r="H41" s="146"/>
      <c r="I41" s="146"/>
    </row>
    <row r="42" spans="1:9" ht="15" x14ac:dyDescent="0.3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5" x14ac:dyDescent="0.3">
      <c r="A43" s="146"/>
      <c r="B43" s="146"/>
      <c r="C43" s="146"/>
      <c r="D43" s="146"/>
      <c r="E43" s="146"/>
      <c r="F43" s="146"/>
      <c r="G43" s="146"/>
      <c r="H43" s="146"/>
      <c r="I43" s="152"/>
    </row>
    <row r="44" spans="1:9" ht="15" x14ac:dyDescent="0.3">
      <c r="A44" s="151"/>
      <c r="B44" s="151"/>
      <c r="C44" s="151" t="s">
        <v>370</v>
      </c>
      <c r="D44" s="151"/>
      <c r="E44" s="168"/>
      <c r="F44" s="151"/>
      <c r="G44" s="151"/>
      <c r="H44" s="146"/>
      <c r="I44" s="152"/>
    </row>
    <row r="45" spans="1:9" ht="15" x14ac:dyDescent="0.3">
      <c r="A45" s="146"/>
      <c r="B45" s="146"/>
      <c r="C45" s="146" t="s">
        <v>250</v>
      </c>
      <c r="D45" s="146"/>
      <c r="E45" s="146"/>
      <c r="F45" s="146"/>
      <c r="G45" s="146"/>
      <c r="H45" s="146"/>
      <c r="I45" s="152"/>
    </row>
    <row r="46" spans="1:9" x14ac:dyDescent="0.2">
      <c r="A46" s="153"/>
      <c r="B46" s="153"/>
      <c r="C46" s="153" t="s">
        <v>123</v>
      </c>
      <c r="D46" s="153"/>
      <c r="E46" s="153"/>
      <c r="F46" s="153"/>
      <c r="G46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paperSize="9"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L47"/>
  <sheetViews>
    <sheetView view="pageBreakPreview" topLeftCell="A7" zoomScale="90" zoomScaleSheetLayoutView="90" workbookViewId="0">
      <selection activeCell="I20" sqref="I20"/>
    </sheetView>
  </sheetViews>
  <sheetFormatPr defaultColWidth="9.140625" defaultRowHeight="12.75" x14ac:dyDescent="0.2"/>
  <cols>
    <col min="1" max="1" width="5.42578125" style="170" customWidth="1"/>
    <col min="2" max="2" width="27.5703125" style="170" customWidth="1"/>
    <col min="3" max="3" width="19.28515625" style="170" customWidth="1"/>
    <col min="4" max="4" width="16.85546875" style="170" customWidth="1"/>
    <col min="5" max="5" width="13.140625" style="170" customWidth="1"/>
    <col min="6" max="6" width="17" style="170" customWidth="1"/>
    <col min="7" max="7" width="13.7109375" style="170" customWidth="1"/>
    <col min="8" max="8" width="19.42578125" style="170" bestFit="1" customWidth="1"/>
    <col min="9" max="9" width="18.5703125" style="170" bestFit="1" customWidth="1"/>
    <col min="10" max="10" width="16.7109375" style="170" customWidth="1"/>
    <col min="11" max="11" width="17.7109375" style="170" customWidth="1"/>
    <col min="12" max="12" width="12.85546875" style="170" customWidth="1"/>
    <col min="13" max="16384" width="9.140625" style="170"/>
  </cols>
  <sheetData>
    <row r="2" spans="1:12" ht="15" x14ac:dyDescent="0.3">
      <c r="A2" s="506" t="s">
        <v>414</v>
      </c>
      <c r="B2" s="506"/>
      <c r="C2" s="506"/>
      <c r="D2" s="506"/>
      <c r="E2" s="263"/>
      <c r="F2" s="73"/>
      <c r="G2" s="73"/>
      <c r="H2" s="73"/>
      <c r="I2" s="73"/>
      <c r="J2" s="266"/>
      <c r="K2" s="265"/>
      <c r="L2" s="265" t="s">
        <v>94</v>
      </c>
    </row>
    <row r="3" spans="1:12" ht="15" x14ac:dyDescent="0.3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6"/>
      <c r="K3" s="479" t="str">
        <f>'ფორმა N1'!M2</f>
        <v>01/01/2023-31/12/2023</v>
      </c>
      <c r="L3" s="479"/>
    </row>
    <row r="4" spans="1:12" ht="15" x14ac:dyDescent="0.3">
      <c r="A4" s="72"/>
      <c r="B4" s="72"/>
      <c r="C4" s="71"/>
      <c r="D4" s="71"/>
      <c r="E4" s="71"/>
      <c r="F4" s="71"/>
      <c r="G4" s="71"/>
      <c r="H4" s="71"/>
      <c r="I4" s="71"/>
      <c r="J4" s="266"/>
      <c r="K4" s="266"/>
      <c r="L4" s="266"/>
    </row>
    <row r="5" spans="1:12" ht="15" x14ac:dyDescent="0.3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5" x14ac:dyDescent="0.3">
      <c r="A6" s="76" t="str">
        <f>'ფორმა N1'!D4</f>
        <v>მპგ "საქართველოს ქრისტიან-კონსერვატიული პარტია"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5" x14ac:dyDescent="0.3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5" x14ac:dyDescent="0.2">
      <c r="A8" s="261"/>
      <c r="B8" s="261"/>
      <c r="C8" s="261"/>
      <c r="D8" s="261"/>
      <c r="E8" s="261"/>
      <c r="F8" s="261"/>
      <c r="G8" s="261"/>
      <c r="H8" s="261"/>
      <c r="I8" s="261"/>
      <c r="J8" s="74"/>
      <c r="K8" s="74"/>
      <c r="L8" s="74"/>
    </row>
    <row r="9" spans="1:12" ht="45" x14ac:dyDescent="0.2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15" x14ac:dyDescent="0.2">
      <c r="A10" s="94">
        <v>1</v>
      </c>
      <c r="B10" s="357"/>
      <c r="C10" s="94"/>
      <c r="D10" s="94"/>
      <c r="E10" s="94"/>
      <c r="F10" s="94"/>
      <c r="G10" s="94"/>
      <c r="H10" s="94"/>
      <c r="I10" s="94"/>
      <c r="J10" s="4"/>
      <c r="K10" s="4"/>
      <c r="L10" s="94"/>
    </row>
    <row r="11" spans="1:12" ht="15" x14ac:dyDescent="0.2">
      <c r="A11" s="94">
        <v>2</v>
      </c>
      <c r="B11" s="357"/>
      <c r="C11" s="94"/>
      <c r="D11" s="94"/>
      <c r="E11" s="94"/>
      <c r="F11" s="94"/>
      <c r="G11" s="94"/>
      <c r="H11" s="94"/>
      <c r="I11" s="94"/>
      <c r="J11" s="4"/>
      <c r="K11" s="4"/>
      <c r="L11" s="94"/>
    </row>
    <row r="12" spans="1:12" ht="15" x14ac:dyDescent="0.2">
      <c r="A12" s="94">
        <v>3</v>
      </c>
      <c r="B12" s="357"/>
      <c r="C12" s="83"/>
      <c r="D12" s="83"/>
      <c r="E12" s="83"/>
      <c r="F12" s="83"/>
      <c r="G12" s="83"/>
      <c r="H12" s="83"/>
      <c r="I12" s="83"/>
      <c r="J12" s="4"/>
      <c r="K12" s="4"/>
      <c r="L12" s="83"/>
    </row>
    <row r="13" spans="1:12" ht="15" x14ac:dyDescent="0.2">
      <c r="A13" s="94">
        <v>4</v>
      </c>
      <c r="B13" s="357"/>
      <c r="C13" s="83"/>
      <c r="D13" s="83"/>
      <c r="E13" s="83"/>
      <c r="F13" s="83"/>
      <c r="G13" s="83"/>
      <c r="H13" s="83"/>
      <c r="I13" s="83"/>
      <c r="J13" s="4"/>
      <c r="K13" s="4"/>
      <c r="L13" s="83"/>
    </row>
    <row r="14" spans="1:12" ht="15" x14ac:dyDescent="0.2">
      <c r="A14" s="94">
        <v>5</v>
      </c>
      <c r="B14" s="357"/>
      <c r="C14" s="83"/>
      <c r="D14" s="83"/>
      <c r="E14" s="83"/>
      <c r="F14" s="83"/>
      <c r="G14" s="83"/>
      <c r="H14" s="83"/>
      <c r="I14" s="83"/>
      <c r="J14" s="4"/>
      <c r="K14" s="4"/>
      <c r="L14" s="83"/>
    </row>
    <row r="15" spans="1:12" ht="15" x14ac:dyDescent="0.2">
      <c r="A15" s="94">
        <v>6</v>
      </c>
      <c r="B15" s="357"/>
      <c r="C15" s="83"/>
      <c r="D15" s="83"/>
      <c r="E15" s="83"/>
      <c r="F15" s="83"/>
      <c r="G15" s="83"/>
      <c r="H15" s="83"/>
      <c r="I15" s="83"/>
      <c r="J15" s="4"/>
      <c r="K15" s="4"/>
      <c r="L15" s="83"/>
    </row>
    <row r="16" spans="1:12" ht="15" x14ac:dyDescent="0.2">
      <c r="A16" s="94">
        <v>7</v>
      </c>
      <c r="B16" s="357"/>
      <c r="C16" s="83"/>
      <c r="D16" s="83"/>
      <c r="E16" s="83"/>
      <c r="F16" s="83"/>
      <c r="G16" s="83"/>
      <c r="H16" s="83"/>
      <c r="I16" s="83"/>
      <c r="J16" s="4"/>
      <c r="K16" s="4"/>
      <c r="L16" s="83"/>
    </row>
    <row r="17" spans="1:12" ht="15" x14ac:dyDescent="0.2">
      <c r="A17" s="94">
        <v>8</v>
      </c>
      <c r="B17" s="357"/>
      <c r="C17" s="83"/>
      <c r="D17" s="83"/>
      <c r="E17" s="83"/>
      <c r="F17" s="83"/>
      <c r="G17" s="83"/>
      <c r="H17" s="83"/>
      <c r="I17" s="83"/>
      <c r="J17" s="4"/>
      <c r="K17" s="4"/>
      <c r="L17" s="83"/>
    </row>
    <row r="18" spans="1:12" ht="15" x14ac:dyDescent="0.2">
      <c r="A18" s="94">
        <v>9</v>
      </c>
      <c r="B18" s="357"/>
      <c r="C18" s="83"/>
      <c r="D18" s="83"/>
      <c r="E18" s="83"/>
      <c r="F18" s="83"/>
      <c r="G18" s="83"/>
      <c r="H18" s="83"/>
      <c r="I18" s="83"/>
      <c r="J18" s="4"/>
      <c r="K18" s="4"/>
      <c r="L18" s="83"/>
    </row>
    <row r="19" spans="1:12" ht="15" x14ac:dyDescent="0.2">
      <c r="A19" s="94">
        <v>10</v>
      </c>
      <c r="B19" s="357"/>
      <c r="C19" s="83"/>
      <c r="D19" s="83"/>
      <c r="E19" s="83"/>
      <c r="F19" s="83"/>
      <c r="G19" s="83"/>
      <c r="H19" s="83"/>
      <c r="I19" s="83"/>
      <c r="J19" s="4"/>
      <c r="K19" s="4"/>
      <c r="L19" s="83"/>
    </row>
    <row r="20" spans="1:12" ht="15" x14ac:dyDescent="0.2">
      <c r="A20" s="94">
        <v>11</v>
      </c>
      <c r="B20" s="357"/>
      <c r="C20" s="83"/>
      <c r="D20" s="83"/>
      <c r="E20" s="83"/>
      <c r="F20" s="83"/>
      <c r="G20" s="83"/>
      <c r="H20" s="83"/>
      <c r="I20" s="83"/>
      <c r="J20" s="4"/>
      <c r="K20" s="4"/>
      <c r="L20" s="83"/>
    </row>
    <row r="21" spans="1:12" ht="15" x14ac:dyDescent="0.2">
      <c r="A21" s="94">
        <v>12</v>
      </c>
      <c r="B21" s="357"/>
      <c r="C21" s="83"/>
      <c r="D21" s="83"/>
      <c r="E21" s="83"/>
      <c r="F21" s="83"/>
      <c r="G21" s="83"/>
      <c r="H21" s="83"/>
      <c r="I21" s="83"/>
      <c r="J21" s="4"/>
      <c r="K21" s="4"/>
      <c r="L21" s="83"/>
    </row>
    <row r="22" spans="1:12" ht="15" x14ac:dyDescent="0.2">
      <c r="A22" s="94">
        <v>13</v>
      </c>
      <c r="B22" s="357"/>
      <c r="C22" s="83"/>
      <c r="D22" s="83"/>
      <c r="E22" s="83"/>
      <c r="F22" s="83"/>
      <c r="G22" s="83"/>
      <c r="H22" s="83"/>
      <c r="I22" s="83"/>
      <c r="J22" s="4"/>
      <c r="K22" s="4"/>
      <c r="L22" s="83"/>
    </row>
    <row r="23" spans="1:12" ht="15" x14ac:dyDescent="0.2">
      <c r="A23" s="94">
        <v>14</v>
      </c>
      <c r="B23" s="357"/>
      <c r="C23" s="83"/>
      <c r="D23" s="83"/>
      <c r="E23" s="83"/>
      <c r="F23" s="83"/>
      <c r="G23" s="83"/>
      <c r="H23" s="83"/>
      <c r="I23" s="83"/>
      <c r="J23" s="4"/>
      <c r="K23" s="4"/>
      <c r="L23" s="83"/>
    </row>
    <row r="24" spans="1:12" ht="15" x14ac:dyDescent="0.2">
      <c r="A24" s="94">
        <v>15</v>
      </c>
      <c r="B24" s="357"/>
      <c r="C24" s="83"/>
      <c r="D24" s="83"/>
      <c r="E24" s="83"/>
      <c r="F24" s="83"/>
      <c r="G24" s="83"/>
      <c r="H24" s="83"/>
      <c r="I24" s="83"/>
      <c r="J24" s="4"/>
      <c r="K24" s="4"/>
      <c r="L24" s="83"/>
    </row>
    <row r="25" spans="1:12" ht="15" x14ac:dyDescent="0.2">
      <c r="A25" s="94">
        <v>16</v>
      </c>
      <c r="B25" s="357"/>
      <c r="C25" s="83"/>
      <c r="D25" s="83"/>
      <c r="E25" s="83"/>
      <c r="F25" s="83"/>
      <c r="G25" s="83"/>
      <c r="H25" s="83"/>
      <c r="I25" s="83"/>
      <c r="J25" s="4"/>
      <c r="K25" s="4"/>
      <c r="L25" s="83"/>
    </row>
    <row r="26" spans="1:12" ht="15" x14ac:dyDescent="0.2">
      <c r="A26" s="94">
        <v>17</v>
      </c>
      <c r="B26" s="357"/>
      <c r="C26" s="83"/>
      <c r="D26" s="83"/>
      <c r="E26" s="83"/>
      <c r="F26" s="83"/>
      <c r="G26" s="83"/>
      <c r="H26" s="83"/>
      <c r="I26" s="83"/>
      <c r="J26" s="4"/>
      <c r="K26" s="4"/>
      <c r="L26" s="83"/>
    </row>
    <row r="27" spans="1:12" ht="15" x14ac:dyDescent="0.2">
      <c r="A27" s="94">
        <v>18</v>
      </c>
      <c r="B27" s="357"/>
      <c r="C27" s="83"/>
      <c r="D27" s="83"/>
      <c r="E27" s="83"/>
      <c r="F27" s="83"/>
      <c r="G27" s="83"/>
      <c r="H27" s="83"/>
      <c r="I27" s="83"/>
      <c r="J27" s="4"/>
      <c r="K27" s="4"/>
      <c r="L27" s="83"/>
    </row>
    <row r="28" spans="1:12" ht="15" x14ac:dyDescent="0.2">
      <c r="A28" s="94">
        <v>19</v>
      </c>
      <c r="B28" s="357"/>
      <c r="C28" s="83"/>
      <c r="D28" s="83"/>
      <c r="E28" s="83"/>
      <c r="F28" s="83"/>
      <c r="G28" s="83"/>
      <c r="H28" s="83"/>
      <c r="I28" s="83"/>
      <c r="J28" s="4"/>
      <c r="K28" s="4"/>
      <c r="L28" s="83"/>
    </row>
    <row r="29" spans="1:12" ht="15" x14ac:dyDescent="0.2">
      <c r="A29" s="94">
        <v>20</v>
      </c>
      <c r="B29" s="357"/>
      <c r="C29" s="83"/>
      <c r="D29" s="83"/>
      <c r="E29" s="83"/>
      <c r="F29" s="83"/>
      <c r="G29" s="83"/>
      <c r="H29" s="83"/>
      <c r="I29" s="83"/>
      <c r="J29" s="4"/>
      <c r="K29" s="4"/>
      <c r="L29" s="83"/>
    </row>
    <row r="30" spans="1:12" ht="15" x14ac:dyDescent="0.2">
      <c r="A30" s="94">
        <v>21</v>
      </c>
      <c r="B30" s="357"/>
      <c r="C30" s="83"/>
      <c r="D30" s="83"/>
      <c r="E30" s="83"/>
      <c r="F30" s="83"/>
      <c r="G30" s="83"/>
      <c r="H30" s="83"/>
      <c r="I30" s="83"/>
      <c r="J30" s="4"/>
      <c r="K30" s="4"/>
      <c r="L30" s="83"/>
    </row>
    <row r="31" spans="1:12" ht="15" x14ac:dyDescent="0.2">
      <c r="A31" s="94">
        <v>22</v>
      </c>
      <c r="B31" s="357"/>
      <c r="C31" s="83"/>
      <c r="D31" s="83"/>
      <c r="E31" s="83"/>
      <c r="F31" s="83"/>
      <c r="G31" s="83"/>
      <c r="H31" s="83"/>
      <c r="I31" s="83"/>
      <c r="J31" s="4"/>
      <c r="K31" s="4"/>
      <c r="L31" s="83"/>
    </row>
    <row r="32" spans="1:12" ht="15" x14ac:dyDescent="0.2">
      <c r="A32" s="94">
        <v>23</v>
      </c>
      <c r="B32" s="357"/>
      <c r="C32" s="83"/>
      <c r="D32" s="83"/>
      <c r="E32" s="83"/>
      <c r="F32" s="83"/>
      <c r="G32" s="83"/>
      <c r="H32" s="83"/>
      <c r="I32" s="83"/>
      <c r="J32" s="4"/>
      <c r="K32" s="4"/>
      <c r="L32" s="83"/>
    </row>
    <row r="33" spans="1:12" ht="15" x14ac:dyDescent="0.2">
      <c r="A33" s="94">
        <v>24</v>
      </c>
      <c r="B33" s="357"/>
      <c r="C33" s="83"/>
      <c r="D33" s="83"/>
      <c r="E33" s="83"/>
      <c r="F33" s="83"/>
      <c r="G33" s="83"/>
      <c r="H33" s="83"/>
      <c r="I33" s="83"/>
      <c r="J33" s="4"/>
      <c r="K33" s="4"/>
      <c r="L33" s="83"/>
    </row>
    <row r="34" spans="1:12" ht="15" x14ac:dyDescent="0.2">
      <c r="A34" s="83" t="s">
        <v>256</v>
      </c>
      <c r="B34" s="357"/>
      <c r="C34" s="83"/>
      <c r="D34" s="83"/>
      <c r="E34" s="83"/>
      <c r="F34" s="83"/>
      <c r="G34" s="83"/>
      <c r="H34" s="83"/>
      <c r="I34" s="83"/>
      <c r="J34" s="4"/>
      <c r="K34" s="4"/>
      <c r="L34" s="83"/>
    </row>
    <row r="35" spans="1:12" ht="15" x14ac:dyDescent="0.3">
      <c r="A35" s="253"/>
      <c r="B35" s="365"/>
      <c r="C35" s="254"/>
      <c r="D35" s="254"/>
      <c r="E35" s="254"/>
      <c r="F35" s="254"/>
      <c r="G35" s="253"/>
      <c r="H35" s="253"/>
      <c r="I35" s="253"/>
      <c r="J35" s="253" t="s">
        <v>399</v>
      </c>
      <c r="K35" s="255">
        <f>SUM(K10:K34)</f>
        <v>0</v>
      </c>
      <c r="L35" s="253"/>
    </row>
    <row r="36" spans="1:12" ht="15" x14ac:dyDescent="0.3">
      <c r="A36" s="256"/>
      <c r="B36" s="256"/>
      <c r="C36" s="256"/>
      <c r="D36" s="256"/>
      <c r="E36" s="256"/>
      <c r="F36" s="256"/>
      <c r="G36" s="256"/>
      <c r="H36" s="256"/>
      <c r="I36" s="256"/>
      <c r="J36" s="256"/>
      <c r="K36" s="152"/>
      <c r="L36" s="300"/>
    </row>
    <row r="37" spans="1:12" ht="30.75" customHeight="1" x14ac:dyDescent="0.2">
      <c r="A37" s="511" t="s">
        <v>502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</row>
    <row r="38" spans="1:12" ht="15" x14ac:dyDescent="0.2">
      <c r="A38" s="503" t="s">
        <v>462</v>
      </c>
      <c r="B38" s="503"/>
      <c r="C38" s="503"/>
      <c r="D38" s="503"/>
      <c r="E38" s="503"/>
      <c r="F38" s="503"/>
      <c r="G38" s="503"/>
      <c r="H38" s="503"/>
      <c r="I38" s="503"/>
      <c r="J38" s="503"/>
      <c r="K38" s="503"/>
      <c r="L38" s="503"/>
    </row>
    <row r="39" spans="1:12" ht="15" x14ac:dyDescent="0.2">
      <c r="A39" s="503" t="s">
        <v>482</v>
      </c>
      <c r="B39" s="503"/>
      <c r="C39" s="503"/>
      <c r="D39" s="503"/>
      <c r="E39" s="503"/>
      <c r="F39" s="503"/>
      <c r="G39" s="503"/>
      <c r="H39" s="503"/>
      <c r="I39" s="503"/>
      <c r="J39" s="503"/>
      <c r="K39" s="503"/>
      <c r="L39" s="503"/>
    </row>
    <row r="40" spans="1:12" ht="15" x14ac:dyDescent="0.2">
      <c r="A40" s="503" t="s">
        <v>463</v>
      </c>
      <c r="B40" s="503"/>
      <c r="C40" s="503"/>
      <c r="D40" s="503"/>
      <c r="E40" s="503"/>
      <c r="F40" s="503"/>
      <c r="G40" s="503"/>
      <c r="H40" s="503"/>
      <c r="I40" s="503"/>
      <c r="J40" s="503"/>
      <c r="K40" s="503"/>
      <c r="L40" s="503"/>
    </row>
    <row r="41" spans="1:12" ht="33.75" customHeight="1" x14ac:dyDescent="0.2">
      <c r="A41" s="504" t="s">
        <v>464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</row>
    <row r="42" spans="1:12" x14ac:dyDescent="0.2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</row>
    <row r="43" spans="1:12" ht="15" x14ac:dyDescent="0.3">
      <c r="A43" s="507" t="s">
        <v>93</v>
      </c>
      <c r="B43" s="507"/>
      <c r="C43" s="358"/>
      <c r="D43" s="359"/>
      <c r="E43" s="359"/>
      <c r="F43" s="358"/>
      <c r="G43" s="358"/>
      <c r="H43" s="358"/>
      <c r="I43" s="358"/>
      <c r="J43" s="358"/>
      <c r="K43" s="146"/>
    </row>
    <row r="44" spans="1:12" ht="15" x14ac:dyDescent="0.3">
      <c r="A44" s="358"/>
      <c r="B44" s="359"/>
      <c r="C44" s="358"/>
      <c r="D44" s="359"/>
      <c r="E44" s="359"/>
      <c r="F44" s="358"/>
      <c r="G44" s="358"/>
      <c r="H44" s="358"/>
      <c r="I44" s="358"/>
      <c r="J44" s="360"/>
      <c r="K44" s="146"/>
    </row>
    <row r="45" spans="1:12" ht="15" customHeight="1" x14ac:dyDescent="0.3">
      <c r="A45" s="358"/>
      <c r="B45" s="359"/>
      <c r="C45" s="508" t="s">
        <v>248</v>
      </c>
      <c r="D45" s="508"/>
      <c r="E45" s="361"/>
      <c r="F45" s="362"/>
      <c r="G45" s="509" t="s">
        <v>400</v>
      </c>
      <c r="H45" s="509"/>
      <c r="I45" s="509"/>
      <c r="J45" s="363"/>
      <c r="K45" s="146"/>
    </row>
    <row r="46" spans="1:12" ht="15" x14ac:dyDescent="0.3">
      <c r="A46" s="358"/>
      <c r="B46" s="359"/>
      <c r="C46" s="358"/>
      <c r="D46" s="359"/>
      <c r="E46" s="359"/>
      <c r="F46" s="358"/>
      <c r="G46" s="510"/>
      <c r="H46" s="510"/>
      <c r="I46" s="510"/>
      <c r="J46" s="363"/>
      <c r="K46" s="146"/>
    </row>
    <row r="47" spans="1:12" ht="15" x14ac:dyDescent="0.3">
      <c r="A47" s="358"/>
      <c r="B47" s="359"/>
      <c r="C47" s="505" t="s">
        <v>123</v>
      </c>
      <c r="D47" s="505"/>
      <c r="E47" s="361"/>
      <c r="F47" s="362"/>
      <c r="G47" s="358"/>
      <c r="H47" s="358"/>
      <c r="I47" s="358"/>
      <c r="J47" s="358"/>
      <c r="K47" s="146"/>
    </row>
  </sheetData>
  <mergeCells count="11">
    <mergeCell ref="A40:L40"/>
    <mergeCell ref="A41:L41"/>
    <mergeCell ref="C47:D47"/>
    <mergeCell ref="A2:D2"/>
    <mergeCell ref="K3:L3"/>
    <mergeCell ref="A43:B43"/>
    <mergeCell ref="C45:D45"/>
    <mergeCell ref="G45:I46"/>
    <mergeCell ref="A37:L37"/>
    <mergeCell ref="A38:L38"/>
    <mergeCell ref="A39:L39"/>
  </mergeCells>
  <dataValidations count="1">
    <dataValidation type="list" allowBlank="1" showInputMessage="1" showErrorMessage="1" sqref="B10:B35" xr:uid="{00000000-0002-0000-08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N7</vt:lpstr>
      <vt:lpstr>ფორმა N 7.1</vt:lpstr>
      <vt:lpstr>ფორმა N8</vt:lpstr>
      <vt:lpstr>ფორმა N8.1</vt:lpstr>
      <vt:lpstr>ფორმა N8.2</vt:lpstr>
      <vt:lpstr>ფორმა 8.3</vt:lpstr>
      <vt:lpstr>ფორმა N 9</vt:lpstr>
      <vt:lpstr>ფორმა N9.1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8.3'!Print_Area</vt:lpstr>
      <vt:lpstr>'ფორმა N 7.1'!Print_Area</vt:lpstr>
      <vt:lpstr>'ფორმა N 9'!Print_Area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N7'!Print_Area</vt:lpstr>
      <vt:lpstr>'ფორმა N8'!Print_Area</vt:lpstr>
      <vt:lpstr>'ფორმა N8.1'!Print_Area</vt:lpstr>
      <vt:lpstr>'ფორმა N8.2'!Print_Area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M-A</cp:lastModifiedBy>
  <cp:lastPrinted>2024-01-31T09:15:35Z</cp:lastPrinted>
  <dcterms:created xsi:type="dcterms:W3CDTF">2011-12-27T13:20:18Z</dcterms:created>
  <dcterms:modified xsi:type="dcterms:W3CDTF">2024-01-31T09:18:39Z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1690971132</vt:lpwstr>
  </property>
  <property fmtid="{D5CDD505-2E9C-101B-9397-08002B2CF9AE}" pid="5" name="DLPManualFileClassificationVersion">
    <vt:lpwstr>11.9.100.18</vt:lpwstr>
  </property>
</Properties>
</file>